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/>
  <mc:AlternateContent xmlns:mc="http://schemas.openxmlformats.org/markup-compatibility/2006">
    <mc:Choice Requires="x15">
      <x15ac:absPath xmlns:x15ac="http://schemas.microsoft.com/office/spreadsheetml/2010/11/ac" url="/Users/ewelinazajaczkowska/Desktop/"/>
    </mc:Choice>
  </mc:AlternateContent>
  <xr:revisionPtr revIDLastSave="0" documentId="13_ncr:11_{190B7FDE-3267-2E45-B7AC-FD7C06AF4719}" xr6:coauthVersionLast="47" xr6:coauthVersionMax="47" xr10:uidLastSave="{00000000-0000-0000-0000-000000000000}"/>
  <bookViews>
    <workbookView xWindow="5220" yWindow="500" windowWidth="31320" windowHeight="20600" xr2:uid="{00000000-000D-0000-FFFF-FFFF00000000}"/>
  </bookViews>
  <sheets>
    <sheet name="Harmonogram spłaty - wzór" sheetId="1" r:id="rId1"/>
  </sheets>
  <definedNames>
    <definedName name="Całkowity_koszt_pożyczki">'Harmonogram spłaty - wzór'!$H$6</definedName>
    <definedName name="Data_rozpoczęcia_pożyczki">'Harmonogram spłaty - wzór'!$D$6</definedName>
    <definedName name="Data_spłaty">DATE(YEAR(Data_rozpoczęcia_pożyczki),MONTH(Data_rozpoczęcia_pożyczki)+Numer_spłaty,DAY(Data_rozpoczęcia_pożyczki))</definedName>
    <definedName name="Kapitał">-PPMT(Oprocentowanie/12,Numer_spłaty,Liczba_spłat,Kwota_pożyczki)</definedName>
    <definedName name="Kwota_odsetek">-IPMT(Oprocentowanie/12,Numer_spłaty,Liczba_spłat,Kwota_pożyczki)</definedName>
    <definedName name="Kwota_pożyczki">'Harmonogram spłaty - wzór'!$D$3</definedName>
    <definedName name="Lata_pożyczki">'Harmonogram spłaty - wzór'!$D$5</definedName>
    <definedName name="Liczba_spłat">'Harmonogram spłaty - wzór'!$H$4</definedName>
    <definedName name="Miesięczna_spłata">-PMT(Oprocentowanie/12,Liczba_spłat,Kwota_pożyczki)</definedName>
    <definedName name="Numer_spłaty">ROW()-Wiersz_nagłówka</definedName>
    <definedName name="Obszar_wydruku_USTAWIONY">OFFSET('Harmonogram spłaty - wzór'!$B$1,,,Ostatni_wiersz,Ostatnia_kolumna)</definedName>
    <definedName name="Oprocentowanie">'Harmonogram spłaty - wzór'!$D$4</definedName>
    <definedName name="Ostatni_wiersz">MATCH(9.99E+307,'Harmonogram spłaty - wzór'!$B:$B)</definedName>
    <definedName name="Ostatnia_kolumna">COUNTA('Harmonogram spłaty - wzór'!$8:$8)</definedName>
    <definedName name="Pożyczka_jest_spłacona">IF(Kwota_pożyczki*Oprocentowanie*Lata_pożyczki*Data_rozpoczęcia_pożyczki&gt;0,1,0)</definedName>
    <definedName name="Pożyczka_nie_jest_spłacona">IF(Numer_spłaty&lt;=Liczba_spłat,1,0)</definedName>
    <definedName name="Region_tytułu_wiersza_2..H6">'Harmonogram spłaty - wzór'!$F$3</definedName>
    <definedName name="Saldo_końcowe">-FV(Oprocentowanie/12,Numer_spłaty,-Miesięczna_spłata,Kwota_pożyczki)</definedName>
    <definedName name="Suma_odsetek">'Harmonogram spłaty - wzór'!$H$5</definedName>
    <definedName name="Tytuł_kolumny_1">Pożyczka[[#Headers],[NR SPŁATY]]</definedName>
    <definedName name="Tytuł_wiersza_region1...D6">'Harmonogram spłaty - wzór'!$B$3</definedName>
    <definedName name="_xlnm.Print_Titles" localSheetId="0">'Harmonogram spłaty - wzór'!$8:$8</definedName>
    <definedName name="Wartość_pożyczki">-FV(Oprocentowanie/12,Numer_spłaty-1,-Miesięczna_spłata,Kwota_pożyczki)</definedName>
    <definedName name="Wiersz_nagłówka">ROW('Harmonogram spłaty - wzór'!$8:$8)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H4" i="1" s="1"/>
  <c r="B132" i="1" l="1"/>
  <c r="H3" i="1" l="1"/>
  <c r="B41" i="1"/>
  <c r="H6" i="1"/>
  <c r="H5" i="1" s="1"/>
  <c r="B9" i="1"/>
  <c r="B33" i="1"/>
  <c r="B15" i="1"/>
  <c r="B20" i="1"/>
  <c r="B49" i="1"/>
  <c r="B25" i="1"/>
  <c r="B57" i="1"/>
  <c r="B13" i="1"/>
  <c r="B19" i="1"/>
  <c r="B24" i="1"/>
  <c r="B32" i="1"/>
  <c r="B40" i="1"/>
  <c r="B48" i="1"/>
  <c r="B56" i="1"/>
  <c r="B64" i="1"/>
  <c r="B72" i="1"/>
  <c r="B88" i="1"/>
  <c r="B104" i="1"/>
  <c r="B120" i="1"/>
  <c r="B65" i="1"/>
  <c r="B76" i="1"/>
  <c r="B92" i="1"/>
  <c r="B108" i="1"/>
  <c r="B124" i="1"/>
  <c r="B11" i="1"/>
  <c r="B16" i="1"/>
  <c r="B21" i="1"/>
  <c r="B28" i="1"/>
  <c r="B36" i="1"/>
  <c r="B44" i="1"/>
  <c r="B52" i="1"/>
  <c r="B60" i="1"/>
  <c r="B68" i="1"/>
  <c r="B80" i="1"/>
  <c r="B96" i="1"/>
  <c r="B112" i="1"/>
  <c r="B128" i="1"/>
  <c r="B12" i="1"/>
  <c r="B17" i="1"/>
  <c r="B23" i="1"/>
  <c r="B29" i="1"/>
  <c r="B37" i="1"/>
  <c r="B45" i="1"/>
  <c r="B53" i="1"/>
  <c r="B61" i="1"/>
  <c r="B69" i="1"/>
  <c r="B84" i="1"/>
  <c r="B100" i="1"/>
  <c r="B116" i="1"/>
  <c r="H368" i="1"/>
  <c r="H364" i="1"/>
  <c r="H360" i="1"/>
  <c r="H356" i="1"/>
  <c r="H352" i="1"/>
  <c r="H348" i="1"/>
  <c r="H344" i="1"/>
  <c r="H340" i="1"/>
  <c r="H336" i="1"/>
  <c r="H332" i="1"/>
  <c r="H328" i="1"/>
  <c r="H324" i="1"/>
  <c r="H320" i="1"/>
  <c r="H316" i="1"/>
  <c r="H312" i="1"/>
  <c r="H308" i="1"/>
  <c r="H304" i="1"/>
  <c r="H300" i="1"/>
  <c r="H296" i="1"/>
  <c r="H292" i="1"/>
  <c r="H288" i="1"/>
  <c r="H284" i="1"/>
  <c r="H280" i="1"/>
  <c r="H276" i="1"/>
  <c r="H272" i="1"/>
  <c r="H268" i="1"/>
  <c r="H264" i="1"/>
  <c r="H260" i="1"/>
  <c r="H256" i="1"/>
  <c r="H252" i="1"/>
  <c r="H248" i="1"/>
  <c r="H244" i="1"/>
  <c r="H240" i="1"/>
  <c r="H236" i="1"/>
  <c r="H232" i="1"/>
  <c r="H228" i="1"/>
  <c r="H224" i="1"/>
  <c r="H220" i="1"/>
  <c r="H216" i="1"/>
  <c r="H212" i="1"/>
  <c r="H208" i="1"/>
  <c r="H204" i="1"/>
  <c r="H200" i="1"/>
  <c r="H196" i="1"/>
  <c r="H192" i="1"/>
  <c r="H188" i="1"/>
  <c r="H184" i="1"/>
  <c r="H180" i="1"/>
  <c r="H176" i="1"/>
  <c r="H172" i="1"/>
  <c r="H168" i="1"/>
  <c r="H164" i="1"/>
  <c r="H160" i="1"/>
  <c r="H156" i="1"/>
  <c r="H152" i="1"/>
  <c r="H148" i="1"/>
  <c r="H144" i="1"/>
  <c r="H140" i="1"/>
  <c r="H136" i="1"/>
  <c r="H132" i="1"/>
  <c r="H128" i="1"/>
  <c r="H124" i="1"/>
  <c r="H120" i="1"/>
  <c r="H116" i="1"/>
  <c r="H112" i="1"/>
  <c r="H108" i="1"/>
  <c r="H104" i="1"/>
  <c r="H100" i="1"/>
  <c r="H96" i="1"/>
  <c r="H92" i="1"/>
  <c r="H88" i="1"/>
  <c r="H84" i="1"/>
  <c r="H80" i="1"/>
  <c r="H76" i="1"/>
  <c r="H72" i="1"/>
  <c r="H68" i="1"/>
  <c r="H64" i="1"/>
  <c r="H60" i="1"/>
  <c r="H56" i="1"/>
  <c r="H52" i="1"/>
  <c r="H48" i="1"/>
  <c r="H44" i="1"/>
  <c r="H40" i="1"/>
  <c r="H36" i="1"/>
  <c r="H32" i="1"/>
  <c r="H367" i="1"/>
  <c r="H363" i="1"/>
  <c r="H359" i="1"/>
  <c r="H355" i="1"/>
  <c r="H351" i="1"/>
  <c r="H347" i="1"/>
  <c r="H343" i="1"/>
  <c r="H339" i="1"/>
  <c r="H335" i="1"/>
  <c r="H331" i="1"/>
  <c r="H327" i="1"/>
  <c r="H323" i="1"/>
  <c r="H319" i="1"/>
  <c r="H315" i="1"/>
  <c r="H311" i="1"/>
  <c r="H307" i="1"/>
  <c r="H303" i="1"/>
  <c r="H299" i="1"/>
  <c r="H295" i="1"/>
  <c r="H291" i="1"/>
  <c r="H287" i="1"/>
  <c r="H283" i="1"/>
  <c r="H279" i="1"/>
  <c r="H275" i="1"/>
  <c r="H271" i="1"/>
  <c r="H267" i="1"/>
  <c r="H263" i="1"/>
  <c r="H259" i="1"/>
  <c r="H255" i="1"/>
  <c r="H251" i="1"/>
  <c r="H247" i="1"/>
  <c r="H243" i="1"/>
  <c r="H239" i="1"/>
  <c r="H235" i="1"/>
  <c r="H231" i="1"/>
  <c r="H227" i="1"/>
  <c r="H223" i="1"/>
  <c r="H219" i="1"/>
  <c r="H215" i="1"/>
  <c r="H211" i="1"/>
  <c r="H207" i="1"/>
  <c r="H203" i="1"/>
  <c r="H199" i="1"/>
  <c r="H195" i="1"/>
  <c r="H191" i="1"/>
  <c r="H187" i="1"/>
  <c r="H183" i="1"/>
  <c r="H179" i="1"/>
  <c r="H175" i="1"/>
  <c r="H171" i="1"/>
  <c r="H167" i="1"/>
  <c r="H163" i="1"/>
  <c r="H159" i="1"/>
  <c r="H155" i="1"/>
  <c r="H151" i="1"/>
  <c r="H147" i="1"/>
  <c r="H143" i="1"/>
  <c r="H139" i="1"/>
  <c r="H135" i="1"/>
  <c r="H131" i="1"/>
  <c r="H127" i="1"/>
  <c r="H123" i="1"/>
  <c r="H119" i="1"/>
  <c r="H115" i="1"/>
  <c r="H111" i="1"/>
  <c r="H107" i="1"/>
  <c r="H103" i="1"/>
  <c r="H99" i="1"/>
  <c r="H95" i="1"/>
  <c r="H91" i="1"/>
  <c r="H87" i="1"/>
  <c r="H83" i="1"/>
  <c r="H79" i="1"/>
  <c r="H75" i="1"/>
  <c r="H71" i="1"/>
  <c r="H67" i="1"/>
  <c r="H63" i="1"/>
  <c r="H59" i="1"/>
  <c r="H55" i="1"/>
  <c r="H51" i="1"/>
  <c r="H47" i="1"/>
  <c r="H43" i="1"/>
  <c r="H39" i="1"/>
  <c r="H35" i="1"/>
  <c r="H31" i="1"/>
  <c r="H366" i="1"/>
  <c r="H362" i="1"/>
  <c r="H358" i="1"/>
  <c r="H354" i="1"/>
  <c r="H350" i="1"/>
  <c r="H346" i="1"/>
  <c r="H342" i="1"/>
  <c r="H338" i="1"/>
  <c r="H334" i="1"/>
  <c r="H330" i="1"/>
  <c r="H326" i="1"/>
  <c r="H322" i="1"/>
  <c r="H318" i="1"/>
  <c r="H314" i="1"/>
  <c r="H310" i="1"/>
  <c r="H306" i="1"/>
  <c r="H302" i="1"/>
  <c r="H298" i="1"/>
  <c r="H294" i="1"/>
  <c r="H290" i="1"/>
  <c r="H286" i="1"/>
  <c r="H282" i="1"/>
  <c r="H278" i="1"/>
  <c r="H274" i="1"/>
  <c r="H270" i="1"/>
  <c r="H266" i="1"/>
  <c r="H262" i="1"/>
  <c r="H258" i="1"/>
  <c r="H254" i="1"/>
  <c r="H250" i="1"/>
  <c r="H246" i="1"/>
  <c r="H242" i="1"/>
  <c r="H238" i="1"/>
  <c r="H234" i="1"/>
  <c r="H230" i="1"/>
  <c r="H226" i="1"/>
  <c r="H222" i="1"/>
  <c r="H218" i="1"/>
  <c r="H214" i="1"/>
  <c r="H210" i="1"/>
  <c r="H206" i="1"/>
  <c r="H202" i="1"/>
  <c r="H198" i="1"/>
  <c r="H194" i="1"/>
  <c r="H190" i="1"/>
  <c r="H186" i="1"/>
  <c r="H182" i="1"/>
  <c r="H178" i="1"/>
  <c r="H174" i="1"/>
  <c r="H170" i="1"/>
  <c r="H166" i="1"/>
  <c r="H162" i="1"/>
  <c r="H158" i="1"/>
  <c r="H154" i="1"/>
  <c r="H150" i="1"/>
  <c r="H146" i="1"/>
  <c r="H142" i="1"/>
  <c r="H138" i="1"/>
  <c r="H134" i="1"/>
  <c r="H130" i="1"/>
  <c r="H126" i="1"/>
  <c r="H122" i="1"/>
  <c r="H118" i="1"/>
  <c r="H114" i="1"/>
  <c r="H110" i="1"/>
  <c r="H106" i="1"/>
  <c r="H102" i="1"/>
  <c r="H98" i="1"/>
  <c r="H94" i="1"/>
  <c r="H90" i="1"/>
  <c r="H86" i="1"/>
  <c r="H82" i="1"/>
  <c r="H78" i="1"/>
  <c r="H74" i="1"/>
  <c r="H70" i="1"/>
  <c r="H66" i="1"/>
  <c r="H62" i="1"/>
  <c r="H58" i="1"/>
  <c r="H54" i="1"/>
  <c r="H50" i="1"/>
  <c r="H46" i="1"/>
  <c r="H42" i="1"/>
  <c r="H38" i="1"/>
  <c r="H34" i="1"/>
  <c r="H30" i="1"/>
  <c r="H365" i="1"/>
  <c r="H361" i="1"/>
  <c r="H357" i="1"/>
  <c r="H353" i="1"/>
  <c r="H349" i="1"/>
  <c r="H345" i="1"/>
  <c r="H341" i="1"/>
  <c r="H337" i="1"/>
  <c r="H333" i="1"/>
  <c r="H329" i="1"/>
  <c r="H325" i="1"/>
  <c r="H321" i="1"/>
  <c r="H317" i="1"/>
  <c r="H313" i="1"/>
  <c r="H309" i="1"/>
  <c r="H305" i="1"/>
  <c r="H301" i="1"/>
  <c r="H297" i="1"/>
  <c r="H293" i="1"/>
  <c r="H289" i="1"/>
  <c r="H285" i="1"/>
  <c r="H281" i="1"/>
  <c r="H277" i="1"/>
  <c r="H273" i="1"/>
  <c r="H269" i="1"/>
  <c r="H265" i="1"/>
  <c r="H261" i="1"/>
  <c r="H257" i="1"/>
  <c r="H253" i="1"/>
  <c r="H249" i="1"/>
  <c r="H245" i="1"/>
  <c r="H241" i="1"/>
  <c r="H237" i="1"/>
  <c r="H233" i="1"/>
  <c r="H229" i="1"/>
  <c r="H225" i="1"/>
  <c r="H221" i="1"/>
  <c r="H217" i="1"/>
  <c r="H213" i="1"/>
  <c r="H209" i="1"/>
  <c r="H205" i="1"/>
  <c r="H201" i="1"/>
  <c r="H197" i="1"/>
  <c r="H193" i="1"/>
  <c r="H189" i="1"/>
  <c r="H185" i="1"/>
  <c r="H181" i="1"/>
  <c r="H177" i="1"/>
  <c r="H173" i="1"/>
  <c r="H169" i="1"/>
  <c r="H165" i="1"/>
  <c r="H161" i="1"/>
  <c r="H157" i="1"/>
  <c r="H153" i="1"/>
  <c r="H149" i="1"/>
  <c r="H145" i="1"/>
  <c r="H141" i="1"/>
  <c r="H137" i="1"/>
  <c r="H133" i="1"/>
  <c r="H129" i="1"/>
  <c r="H125" i="1"/>
  <c r="H121" i="1"/>
  <c r="H117" i="1"/>
  <c r="H113" i="1"/>
  <c r="H109" i="1"/>
  <c r="H105" i="1"/>
  <c r="H101" i="1"/>
  <c r="H97" i="1"/>
  <c r="H93" i="1"/>
  <c r="H89" i="1"/>
  <c r="H85" i="1"/>
  <c r="H81" i="1"/>
  <c r="H77" i="1"/>
  <c r="H73" i="1"/>
  <c r="H69" i="1"/>
  <c r="H65" i="1"/>
  <c r="H61" i="1"/>
  <c r="H57" i="1"/>
  <c r="H53" i="1"/>
  <c r="H49" i="1"/>
  <c r="H45" i="1"/>
  <c r="H41" i="1"/>
  <c r="H37" i="1"/>
  <c r="H33" i="1"/>
  <c r="H29" i="1"/>
  <c r="H28" i="1"/>
  <c r="H24" i="1"/>
  <c r="H20" i="1"/>
  <c r="H16" i="1"/>
  <c r="H12" i="1"/>
  <c r="G368" i="1"/>
  <c r="G364" i="1"/>
  <c r="G360" i="1"/>
  <c r="G356" i="1"/>
  <c r="G352" i="1"/>
  <c r="G348" i="1"/>
  <c r="G344" i="1"/>
  <c r="G340" i="1"/>
  <c r="G336" i="1"/>
  <c r="G332" i="1"/>
  <c r="G328" i="1"/>
  <c r="G324" i="1"/>
  <c r="G320" i="1"/>
  <c r="G316" i="1"/>
  <c r="G312" i="1"/>
  <c r="G308" i="1"/>
  <c r="G304" i="1"/>
  <c r="G300" i="1"/>
  <c r="G296" i="1"/>
  <c r="G292" i="1"/>
  <c r="G288" i="1"/>
  <c r="G284" i="1"/>
  <c r="G280" i="1"/>
  <c r="G276" i="1"/>
  <c r="G272" i="1"/>
  <c r="G268" i="1"/>
  <c r="G264" i="1"/>
  <c r="G260" i="1"/>
  <c r="G256" i="1"/>
  <c r="G252" i="1"/>
  <c r="G248" i="1"/>
  <c r="G244" i="1"/>
  <c r="G240" i="1"/>
  <c r="G236" i="1"/>
  <c r="G232" i="1"/>
  <c r="G228" i="1"/>
  <c r="G224" i="1"/>
  <c r="G220" i="1"/>
  <c r="G216" i="1"/>
  <c r="G212" i="1"/>
  <c r="G208" i="1"/>
  <c r="G204" i="1"/>
  <c r="G200" i="1"/>
  <c r="G196" i="1"/>
  <c r="G192" i="1"/>
  <c r="G188" i="1"/>
  <c r="G184" i="1"/>
  <c r="G180" i="1"/>
  <c r="G176" i="1"/>
  <c r="G172" i="1"/>
  <c r="G168" i="1"/>
  <c r="G164" i="1"/>
  <c r="G160" i="1"/>
  <c r="G156" i="1"/>
  <c r="G152" i="1"/>
  <c r="G148" i="1"/>
  <c r="G144" i="1"/>
  <c r="G140" i="1"/>
  <c r="H27" i="1"/>
  <c r="H23" i="1"/>
  <c r="H19" i="1"/>
  <c r="H15" i="1"/>
  <c r="H11" i="1"/>
  <c r="G367" i="1"/>
  <c r="G363" i="1"/>
  <c r="G359" i="1"/>
  <c r="G355" i="1"/>
  <c r="G351" i="1"/>
  <c r="G347" i="1"/>
  <c r="G343" i="1"/>
  <c r="G339" i="1"/>
  <c r="G335" i="1"/>
  <c r="G331" i="1"/>
  <c r="G327" i="1"/>
  <c r="G323" i="1"/>
  <c r="G319" i="1"/>
  <c r="G315" i="1"/>
  <c r="G311" i="1"/>
  <c r="G307" i="1"/>
  <c r="G303" i="1"/>
  <c r="G299" i="1"/>
  <c r="G295" i="1"/>
  <c r="G291" i="1"/>
  <c r="G287" i="1"/>
  <c r="G283" i="1"/>
  <c r="G279" i="1"/>
  <c r="G275" i="1"/>
  <c r="G271" i="1"/>
  <c r="G267" i="1"/>
  <c r="G263" i="1"/>
  <c r="G259" i="1"/>
  <c r="G255" i="1"/>
  <c r="G251" i="1"/>
  <c r="G247" i="1"/>
  <c r="G243" i="1"/>
  <c r="G239" i="1"/>
  <c r="G235" i="1"/>
  <c r="G231" i="1"/>
  <c r="G227" i="1"/>
  <c r="G223" i="1"/>
  <c r="G219" i="1"/>
  <c r="G215" i="1"/>
  <c r="G211" i="1"/>
  <c r="G207" i="1"/>
  <c r="G203" i="1"/>
  <c r="G199" i="1"/>
  <c r="G195" i="1"/>
  <c r="G191" i="1"/>
  <c r="G187" i="1"/>
  <c r="G183" i="1"/>
  <c r="G179" i="1"/>
  <c r="G175" i="1"/>
  <c r="G171" i="1"/>
  <c r="G167" i="1"/>
  <c r="G163" i="1"/>
  <c r="G159" i="1"/>
  <c r="G155" i="1"/>
  <c r="G151" i="1"/>
  <c r="G147" i="1"/>
  <c r="G143" i="1"/>
  <c r="G139" i="1"/>
  <c r="H26" i="1"/>
  <c r="H22" i="1"/>
  <c r="H18" i="1"/>
  <c r="H14" i="1"/>
  <c r="H10" i="1"/>
  <c r="G366" i="1"/>
  <c r="G362" i="1"/>
  <c r="G358" i="1"/>
  <c r="G354" i="1"/>
  <c r="G350" i="1"/>
  <c r="G346" i="1"/>
  <c r="G342" i="1"/>
  <c r="G338" i="1"/>
  <c r="G334" i="1"/>
  <c r="G330" i="1"/>
  <c r="G326" i="1"/>
  <c r="G322" i="1"/>
  <c r="G318" i="1"/>
  <c r="G314" i="1"/>
  <c r="G310" i="1"/>
  <c r="G306" i="1"/>
  <c r="G302" i="1"/>
  <c r="G298" i="1"/>
  <c r="G294" i="1"/>
  <c r="G290" i="1"/>
  <c r="G286" i="1"/>
  <c r="G282" i="1"/>
  <c r="G278" i="1"/>
  <c r="G274" i="1"/>
  <c r="G270" i="1"/>
  <c r="G266" i="1"/>
  <c r="G262" i="1"/>
  <c r="G258" i="1"/>
  <c r="G254" i="1"/>
  <c r="G250" i="1"/>
  <c r="G246" i="1"/>
  <c r="G242" i="1"/>
  <c r="G238" i="1"/>
  <c r="G234" i="1"/>
  <c r="G230" i="1"/>
  <c r="G226" i="1"/>
  <c r="G222" i="1"/>
  <c r="G218" i="1"/>
  <c r="G214" i="1"/>
  <c r="G210" i="1"/>
  <c r="G206" i="1"/>
  <c r="G202" i="1"/>
  <c r="G198" i="1"/>
  <c r="G194" i="1"/>
  <c r="G190" i="1"/>
  <c r="G186" i="1"/>
  <c r="G182" i="1"/>
  <c r="G178" i="1"/>
  <c r="G174" i="1"/>
  <c r="G170" i="1"/>
  <c r="G166" i="1"/>
  <c r="G162" i="1"/>
  <c r="G158" i="1"/>
  <c r="G154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4" i="1"/>
  <c r="G90" i="1"/>
  <c r="G86" i="1"/>
  <c r="G82" i="1"/>
  <c r="G78" i="1"/>
  <c r="G74" i="1"/>
  <c r="G70" i="1"/>
  <c r="G66" i="1"/>
  <c r="G62" i="1"/>
  <c r="G58" i="1"/>
  <c r="G54" i="1"/>
  <c r="H25" i="1"/>
  <c r="H21" i="1"/>
  <c r="H17" i="1"/>
  <c r="H13" i="1"/>
  <c r="H9" i="1"/>
  <c r="G365" i="1"/>
  <c r="G361" i="1"/>
  <c r="G357" i="1"/>
  <c r="G353" i="1"/>
  <c r="G349" i="1"/>
  <c r="G345" i="1"/>
  <c r="G341" i="1"/>
  <c r="G337" i="1"/>
  <c r="G333" i="1"/>
  <c r="G329" i="1"/>
  <c r="G325" i="1"/>
  <c r="G321" i="1"/>
  <c r="G317" i="1"/>
  <c r="G313" i="1"/>
  <c r="G309" i="1"/>
  <c r="G305" i="1"/>
  <c r="G301" i="1"/>
  <c r="G297" i="1"/>
  <c r="G293" i="1"/>
  <c r="G289" i="1"/>
  <c r="G285" i="1"/>
  <c r="G281" i="1"/>
  <c r="G277" i="1"/>
  <c r="G273" i="1"/>
  <c r="G269" i="1"/>
  <c r="G265" i="1"/>
  <c r="G261" i="1"/>
  <c r="G257" i="1"/>
  <c r="G253" i="1"/>
  <c r="G249" i="1"/>
  <c r="G245" i="1"/>
  <c r="G241" i="1"/>
  <c r="G237" i="1"/>
  <c r="G233" i="1"/>
  <c r="G229" i="1"/>
  <c r="G225" i="1"/>
  <c r="G221" i="1"/>
  <c r="G217" i="1"/>
  <c r="G213" i="1"/>
  <c r="G209" i="1"/>
  <c r="G205" i="1"/>
  <c r="G201" i="1"/>
  <c r="G197" i="1"/>
  <c r="G193" i="1"/>
  <c r="G189" i="1"/>
  <c r="G185" i="1"/>
  <c r="G181" i="1"/>
  <c r="G177" i="1"/>
  <c r="G173" i="1"/>
  <c r="G169" i="1"/>
  <c r="G165" i="1"/>
  <c r="G161" i="1"/>
  <c r="G157" i="1"/>
  <c r="G153" i="1"/>
  <c r="G149" i="1"/>
  <c r="G145" i="1"/>
  <c r="G141" i="1"/>
  <c r="G137" i="1"/>
  <c r="G133" i="1"/>
  <c r="G129" i="1"/>
  <c r="G125" i="1"/>
  <c r="G121" i="1"/>
  <c r="G117" i="1"/>
  <c r="G113" i="1"/>
  <c r="G109" i="1"/>
  <c r="G105" i="1"/>
  <c r="G101" i="1"/>
  <c r="G97" i="1"/>
  <c r="G93" i="1"/>
  <c r="G89" i="1"/>
  <c r="G85" i="1"/>
  <c r="G81" i="1"/>
  <c r="G77" i="1"/>
  <c r="G73" i="1"/>
  <c r="G69" i="1"/>
  <c r="G65" i="1"/>
  <c r="G61" i="1"/>
  <c r="G57" i="1"/>
  <c r="G53" i="1"/>
  <c r="G49" i="1"/>
  <c r="G136" i="1"/>
  <c r="G128" i="1"/>
  <c r="G120" i="1"/>
  <c r="G112" i="1"/>
  <c r="G104" i="1"/>
  <c r="G96" i="1"/>
  <c r="G88" i="1"/>
  <c r="G80" i="1"/>
  <c r="G72" i="1"/>
  <c r="G64" i="1"/>
  <c r="G56" i="1"/>
  <c r="G50" i="1"/>
  <c r="G45" i="1"/>
  <c r="G41" i="1"/>
  <c r="G37" i="1"/>
  <c r="G33" i="1"/>
  <c r="G29" i="1"/>
  <c r="G25" i="1"/>
  <c r="G21" i="1"/>
  <c r="G17" i="1"/>
  <c r="G13" i="1"/>
  <c r="G9" i="1"/>
  <c r="F365" i="1"/>
  <c r="F361" i="1"/>
  <c r="F357" i="1"/>
  <c r="F353" i="1"/>
  <c r="F349" i="1"/>
  <c r="F345" i="1"/>
  <c r="F341" i="1"/>
  <c r="F337" i="1"/>
  <c r="F333" i="1"/>
  <c r="F329" i="1"/>
  <c r="F325" i="1"/>
  <c r="F321" i="1"/>
  <c r="F317" i="1"/>
  <c r="F313" i="1"/>
  <c r="F309" i="1"/>
  <c r="F305" i="1"/>
  <c r="F301" i="1"/>
  <c r="F297" i="1"/>
  <c r="F293" i="1"/>
  <c r="F289" i="1"/>
  <c r="F285" i="1"/>
  <c r="F281" i="1"/>
  <c r="F277" i="1"/>
  <c r="F273" i="1"/>
  <c r="F269" i="1"/>
  <c r="F265" i="1"/>
  <c r="F261" i="1"/>
  <c r="F257" i="1"/>
  <c r="F253" i="1"/>
  <c r="G135" i="1"/>
  <c r="G127" i="1"/>
  <c r="G119" i="1"/>
  <c r="G111" i="1"/>
  <c r="G103" i="1"/>
  <c r="G95" i="1"/>
  <c r="G87" i="1"/>
  <c r="G79" i="1"/>
  <c r="G71" i="1"/>
  <c r="G63" i="1"/>
  <c r="G55" i="1"/>
  <c r="G48" i="1"/>
  <c r="G44" i="1"/>
  <c r="G40" i="1"/>
  <c r="G36" i="1"/>
  <c r="G32" i="1"/>
  <c r="G28" i="1"/>
  <c r="G24" i="1"/>
  <c r="G20" i="1"/>
  <c r="G16" i="1"/>
  <c r="G12" i="1"/>
  <c r="F368" i="1"/>
  <c r="F364" i="1"/>
  <c r="F360" i="1"/>
  <c r="F356" i="1"/>
  <c r="F352" i="1"/>
  <c r="F348" i="1"/>
  <c r="F344" i="1"/>
  <c r="F340" i="1"/>
  <c r="F336" i="1"/>
  <c r="F332" i="1"/>
  <c r="F328" i="1"/>
  <c r="F324" i="1"/>
  <c r="F320" i="1"/>
  <c r="F316" i="1"/>
  <c r="F312" i="1"/>
  <c r="F308" i="1"/>
  <c r="F304" i="1"/>
  <c r="F300" i="1"/>
  <c r="F296" i="1"/>
  <c r="F292" i="1"/>
  <c r="F288" i="1"/>
  <c r="F284" i="1"/>
  <c r="F280" i="1"/>
  <c r="F276" i="1"/>
  <c r="F272" i="1"/>
  <c r="F268" i="1"/>
  <c r="F264" i="1"/>
  <c r="F260" i="1"/>
  <c r="F256" i="1"/>
  <c r="F252" i="1"/>
  <c r="G132" i="1"/>
  <c r="G124" i="1"/>
  <c r="G116" i="1"/>
  <c r="G108" i="1"/>
  <c r="G100" i="1"/>
  <c r="G92" i="1"/>
  <c r="G84" i="1"/>
  <c r="G76" i="1"/>
  <c r="G68" i="1"/>
  <c r="G60" i="1"/>
  <c r="G52" i="1"/>
  <c r="G47" i="1"/>
  <c r="G43" i="1"/>
  <c r="G39" i="1"/>
  <c r="G35" i="1"/>
  <c r="G31" i="1"/>
  <c r="G27" i="1"/>
  <c r="G23" i="1"/>
  <c r="G19" i="1"/>
  <c r="G15" i="1"/>
  <c r="G11" i="1"/>
  <c r="F367" i="1"/>
  <c r="F363" i="1"/>
  <c r="F359" i="1"/>
  <c r="F355" i="1"/>
  <c r="F351" i="1"/>
  <c r="F347" i="1"/>
  <c r="F343" i="1"/>
  <c r="F339" i="1"/>
  <c r="F335" i="1"/>
  <c r="F331" i="1"/>
  <c r="F327" i="1"/>
  <c r="F323" i="1"/>
  <c r="F319" i="1"/>
  <c r="F315" i="1"/>
  <c r="F311" i="1"/>
  <c r="F307" i="1"/>
  <c r="F303" i="1"/>
  <c r="F299" i="1"/>
  <c r="F295" i="1"/>
  <c r="F291" i="1"/>
  <c r="F287" i="1"/>
  <c r="F283" i="1"/>
  <c r="F279" i="1"/>
  <c r="F275" i="1"/>
  <c r="F271" i="1"/>
  <c r="F267" i="1"/>
  <c r="F263" i="1"/>
  <c r="F259" i="1"/>
  <c r="F255" i="1"/>
  <c r="F251" i="1"/>
  <c r="F247" i="1"/>
  <c r="F243" i="1"/>
  <c r="F239" i="1"/>
  <c r="F235" i="1"/>
  <c r="F231" i="1"/>
  <c r="F227" i="1"/>
  <c r="F223" i="1"/>
  <c r="F219" i="1"/>
  <c r="F215" i="1"/>
  <c r="F211" i="1"/>
  <c r="F207" i="1"/>
  <c r="F203" i="1"/>
  <c r="F199" i="1"/>
  <c r="F195" i="1"/>
  <c r="F191" i="1"/>
  <c r="F187" i="1"/>
  <c r="F183" i="1"/>
  <c r="F179" i="1"/>
  <c r="F175" i="1"/>
  <c r="F171" i="1"/>
  <c r="F167" i="1"/>
  <c r="F163" i="1"/>
  <c r="F159" i="1"/>
  <c r="F155" i="1"/>
  <c r="F151" i="1"/>
  <c r="F147" i="1"/>
  <c r="F143" i="1"/>
  <c r="F139" i="1"/>
  <c r="F135" i="1"/>
  <c r="F131" i="1"/>
  <c r="F127" i="1"/>
  <c r="F123" i="1"/>
  <c r="F119" i="1"/>
  <c r="F115" i="1"/>
  <c r="G131" i="1"/>
  <c r="G123" i="1"/>
  <c r="G115" i="1"/>
  <c r="G107" i="1"/>
  <c r="G99" i="1"/>
  <c r="G91" i="1"/>
  <c r="G83" i="1"/>
  <c r="G75" i="1"/>
  <c r="G67" i="1"/>
  <c r="G59" i="1"/>
  <c r="G51" i="1"/>
  <c r="G46" i="1"/>
  <c r="G42" i="1"/>
  <c r="G38" i="1"/>
  <c r="G34" i="1"/>
  <c r="G30" i="1"/>
  <c r="G26" i="1"/>
  <c r="G22" i="1"/>
  <c r="G18" i="1"/>
  <c r="G14" i="1"/>
  <c r="G10" i="1"/>
  <c r="F366" i="1"/>
  <c r="F362" i="1"/>
  <c r="F358" i="1"/>
  <c r="F354" i="1"/>
  <c r="F350" i="1"/>
  <c r="F346" i="1"/>
  <c r="F342" i="1"/>
  <c r="F338" i="1"/>
  <c r="F334" i="1"/>
  <c r="F330" i="1"/>
  <c r="F326" i="1"/>
  <c r="F322" i="1"/>
  <c r="F318" i="1"/>
  <c r="F314" i="1"/>
  <c r="F310" i="1"/>
  <c r="F306" i="1"/>
  <c r="F302" i="1"/>
  <c r="F298" i="1"/>
  <c r="F294" i="1"/>
  <c r="F290" i="1"/>
  <c r="F286" i="1"/>
  <c r="F282" i="1"/>
  <c r="F278" i="1"/>
  <c r="F274" i="1"/>
  <c r="F270" i="1"/>
  <c r="F266" i="1"/>
  <c r="F262" i="1"/>
  <c r="F258" i="1"/>
  <c r="F254" i="1"/>
  <c r="F250" i="1"/>
  <c r="F246" i="1"/>
  <c r="F242" i="1"/>
  <c r="F238" i="1"/>
  <c r="F234" i="1"/>
  <c r="F230" i="1"/>
  <c r="F226" i="1"/>
  <c r="F222" i="1"/>
  <c r="F218" i="1"/>
  <c r="F214" i="1"/>
  <c r="F210" i="1"/>
  <c r="F206" i="1"/>
  <c r="F202" i="1"/>
  <c r="F198" i="1"/>
  <c r="F194" i="1"/>
  <c r="F190" i="1"/>
  <c r="F186" i="1"/>
  <c r="F182" i="1"/>
  <c r="F178" i="1"/>
  <c r="F174" i="1"/>
  <c r="F170" i="1"/>
  <c r="F166" i="1"/>
  <c r="F162" i="1"/>
  <c r="F158" i="1"/>
  <c r="F154" i="1"/>
  <c r="F150" i="1"/>
  <c r="F146" i="1"/>
  <c r="F142" i="1"/>
  <c r="F138" i="1"/>
  <c r="F134" i="1"/>
  <c r="F130" i="1"/>
  <c r="F126" i="1"/>
  <c r="F122" i="1"/>
  <c r="F118" i="1"/>
  <c r="F114" i="1"/>
  <c r="F110" i="1"/>
  <c r="F106" i="1"/>
  <c r="F249" i="1"/>
  <c r="F241" i="1"/>
  <c r="F233" i="1"/>
  <c r="F225" i="1"/>
  <c r="F217" i="1"/>
  <c r="F209" i="1"/>
  <c r="F201" i="1"/>
  <c r="F193" i="1"/>
  <c r="F185" i="1"/>
  <c r="F177" i="1"/>
  <c r="F169" i="1"/>
  <c r="F161" i="1"/>
  <c r="F153" i="1"/>
  <c r="F145" i="1"/>
  <c r="F137" i="1"/>
  <c r="F129" i="1"/>
  <c r="F121" i="1"/>
  <c r="F113" i="1"/>
  <c r="F108" i="1"/>
  <c r="F103" i="1"/>
  <c r="F99" i="1"/>
  <c r="F95" i="1"/>
  <c r="F91" i="1"/>
  <c r="F87" i="1"/>
  <c r="F83" i="1"/>
  <c r="F79" i="1"/>
  <c r="F75" i="1"/>
  <c r="F71" i="1"/>
  <c r="F67" i="1"/>
  <c r="F63" i="1"/>
  <c r="F59" i="1"/>
  <c r="F55" i="1"/>
  <c r="F51" i="1"/>
  <c r="F47" i="1"/>
  <c r="F43" i="1"/>
  <c r="F39" i="1"/>
  <c r="F35" i="1"/>
  <c r="F31" i="1"/>
  <c r="F27" i="1"/>
  <c r="F23" i="1"/>
  <c r="F19" i="1"/>
  <c r="F15" i="1"/>
  <c r="F11" i="1"/>
  <c r="E367" i="1"/>
  <c r="E363" i="1"/>
  <c r="E359" i="1"/>
  <c r="E355" i="1"/>
  <c r="E351" i="1"/>
  <c r="E347" i="1"/>
  <c r="E343" i="1"/>
  <c r="E339" i="1"/>
  <c r="E335" i="1"/>
  <c r="E331" i="1"/>
  <c r="E327" i="1"/>
  <c r="E323" i="1"/>
  <c r="E319" i="1"/>
  <c r="E315" i="1"/>
  <c r="E311" i="1"/>
  <c r="E307" i="1"/>
  <c r="E303" i="1"/>
  <c r="E299" i="1"/>
  <c r="E295" i="1"/>
  <c r="E291" i="1"/>
  <c r="E287" i="1"/>
  <c r="E283" i="1"/>
  <c r="E279" i="1"/>
  <c r="E275" i="1"/>
  <c r="E271" i="1"/>
  <c r="E267" i="1"/>
  <c r="E263" i="1"/>
  <c r="E259" i="1"/>
  <c r="E255" i="1"/>
  <c r="E251" i="1"/>
  <c r="E247" i="1"/>
  <c r="E243" i="1"/>
  <c r="E239" i="1"/>
  <c r="E235" i="1"/>
  <c r="E231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79" i="1"/>
  <c r="E175" i="1"/>
  <c r="E171" i="1"/>
  <c r="E167" i="1"/>
  <c r="E163" i="1"/>
  <c r="E159" i="1"/>
  <c r="E155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D367" i="1"/>
  <c r="D363" i="1"/>
  <c r="D359" i="1"/>
  <c r="D355" i="1"/>
  <c r="D351" i="1"/>
  <c r="D347" i="1"/>
  <c r="D343" i="1"/>
  <c r="D339" i="1"/>
  <c r="D335" i="1"/>
  <c r="D331" i="1"/>
  <c r="D327" i="1"/>
  <c r="D323" i="1"/>
  <c r="F248" i="1"/>
  <c r="F240" i="1"/>
  <c r="F232" i="1"/>
  <c r="F224" i="1"/>
  <c r="F216" i="1"/>
  <c r="F208" i="1"/>
  <c r="F200" i="1"/>
  <c r="F192" i="1"/>
  <c r="F184" i="1"/>
  <c r="F176" i="1"/>
  <c r="F168" i="1"/>
  <c r="F160" i="1"/>
  <c r="F152" i="1"/>
  <c r="F144" i="1"/>
  <c r="F136" i="1"/>
  <c r="F128" i="1"/>
  <c r="F120" i="1"/>
  <c r="F112" i="1"/>
  <c r="F107" i="1"/>
  <c r="F102" i="1"/>
  <c r="F98" i="1"/>
  <c r="F94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10" i="1"/>
  <c r="E366" i="1"/>
  <c r="E362" i="1"/>
  <c r="E358" i="1"/>
  <c r="E354" i="1"/>
  <c r="E350" i="1"/>
  <c r="E346" i="1"/>
  <c r="E342" i="1"/>
  <c r="E338" i="1"/>
  <c r="E334" i="1"/>
  <c r="E330" i="1"/>
  <c r="E326" i="1"/>
  <c r="E322" i="1"/>
  <c r="E318" i="1"/>
  <c r="E314" i="1"/>
  <c r="E310" i="1"/>
  <c r="E306" i="1"/>
  <c r="E302" i="1"/>
  <c r="E298" i="1"/>
  <c r="E294" i="1"/>
  <c r="E290" i="1"/>
  <c r="E286" i="1"/>
  <c r="E282" i="1"/>
  <c r="E278" i="1"/>
  <c r="E274" i="1"/>
  <c r="E270" i="1"/>
  <c r="E266" i="1"/>
  <c r="E262" i="1"/>
  <c r="E258" i="1"/>
  <c r="E254" i="1"/>
  <c r="E250" i="1"/>
  <c r="E246" i="1"/>
  <c r="E242" i="1"/>
  <c r="E238" i="1"/>
  <c r="E234" i="1"/>
  <c r="E230" i="1"/>
  <c r="E226" i="1"/>
  <c r="E222" i="1"/>
  <c r="E218" i="1"/>
  <c r="E214" i="1"/>
  <c r="E210" i="1"/>
  <c r="E206" i="1"/>
  <c r="E202" i="1"/>
  <c r="E198" i="1"/>
  <c r="E194" i="1"/>
  <c r="E190" i="1"/>
  <c r="E186" i="1"/>
  <c r="E182" i="1"/>
  <c r="E178" i="1"/>
  <c r="E174" i="1"/>
  <c r="E170" i="1"/>
  <c r="E166" i="1"/>
  <c r="E162" i="1"/>
  <c r="E158" i="1"/>
  <c r="E154" i="1"/>
  <c r="E150" i="1"/>
  <c r="E146" i="1"/>
  <c r="E142" i="1"/>
  <c r="E138" i="1"/>
  <c r="E134" i="1"/>
  <c r="E130" i="1"/>
  <c r="E126" i="1"/>
  <c r="E122" i="1"/>
  <c r="E118" i="1"/>
  <c r="E114" i="1"/>
  <c r="E110" i="1"/>
  <c r="E106" i="1"/>
  <c r="E102" i="1"/>
  <c r="E98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D366" i="1"/>
  <c r="D362" i="1"/>
  <c r="D358" i="1"/>
  <c r="D354" i="1"/>
  <c r="D350" i="1"/>
  <c r="D346" i="1"/>
  <c r="D342" i="1"/>
  <c r="D338" i="1"/>
  <c r="D334" i="1"/>
  <c r="D330" i="1"/>
  <c r="D326" i="1"/>
  <c r="D322" i="1"/>
  <c r="F245" i="1"/>
  <c r="F237" i="1"/>
  <c r="F229" i="1"/>
  <c r="F221" i="1"/>
  <c r="F213" i="1"/>
  <c r="F205" i="1"/>
  <c r="F197" i="1"/>
  <c r="F189" i="1"/>
  <c r="F181" i="1"/>
  <c r="F173" i="1"/>
  <c r="F165" i="1"/>
  <c r="F157" i="1"/>
  <c r="F149" i="1"/>
  <c r="F141" i="1"/>
  <c r="F133" i="1"/>
  <c r="F125" i="1"/>
  <c r="F117" i="1"/>
  <c r="F111" i="1"/>
  <c r="F105" i="1"/>
  <c r="F101" i="1"/>
  <c r="F97" i="1"/>
  <c r="F93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25" i="1"/>
  <c r="F21" i="1"/>
  <c r="F17" i="1"/>
  <c r="F13" i="1"/>
  <c r="F9" i="1"/>
  <c r="E365" i="1"/>
  <c r="E361" i="1"/>
  <c r="E357" i="1"/>
  <c r="E353" i="1"/>
  <c r="E349" i="1"/>
  <c r="E345" i="1"/>
  <c r="E341" i="1"/>
  <c r="E337" i="1"/>
  <c r="E333" i="1"/>
  <c r="E329" i="1"/>
  <c r="E325" i="1"/>
  <c r="E321" i="1"/>
  <c r="E317" i="1"/>
  <c r="E313" i="1"/>
  <c r="E309" i="1"/>
  <c r="E305" i="1"/>
  <c r="E301" i="1"/>
  <c r="E297" i="1"/>
  <c r="E293" i="1"/>
  <c r="E289" i="1"/>
  <c r="E285" i="1"/>
  <c r="E281" i="1"/>
  <c r="E277" i="1"/>
  <c r="E273" i="1"/>
  <c r="E269" i="1"/>
  <c r="E265" i="1"/>
  <c r="E261" i="1"/>
  <c r="E257" i="1"/>
  <c r="E253" i="1"/>
  <c r="E249" i="1"/>
  <c r="E245" i="1"/>
  <c r="E241" i="1"/>
  <c r="E237" i="1"/>
  <c r="E233" i="1"/>
  <c r="E229" i="1"/>
  <c r="E225" i="1"/>
  <c r="E221" i="1"/>
  <c r="E217" i="1"/>
  <c r="E213" i="1"/>
  <c r="E209" i="1"/>
  <c r="E205" i="1"/>
  <c r="E201" i="1"/>
  <c r="E197" i="1"/>
  <c r="E193" i="1"/>
  <c r="E189" i="1"/>
  <c r="E185" i="1"/>
  <c r="E181" i="1"/>
  <c r="E177" i="1"/>
  <c r="E173" i="1"/>
  <c r="E169" i="1"/>
  <c r="E165" i="1"/>
  <c r="E161" i="1"/>
  <c r="E157" i="1"/>
  <c r="E153" i="1"/>
  <c r="E149" i="1"/>
  <c r="E145" i="1"/>
  <c r="E141" i="1"/>
  <c r="E137" i="1"/>
  <c r="E133" i="1"/>
  <c r="E129" i="1"/>
  <c r="E125" i="1"/>
  <c r="E121" i="1"/>
  <c r="E117" i="1"/>
  <c r="E113" i="1"/>
  <c r="E109" i="1"/>
  <c r="E105" i="1"/>
  <c r="E101" i="1"/>
  <c r="E97" i="1"/>
  <c r="E93" i="1"/>
  <c r="E89" i="1"/>
  <c r="E85" i="1"/>
  <c r="E81" i="1"/>
  <c r="E77" i="1"/>
  <c r="E73" i="1"/>
  <c r="E69" i="1"/>
  <c r="E65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E9" i="1"/>
  <c r="D365" i="1"/>
  <c r="D361" i="1"/>
  <c r="D357" i="1"/>
  <c r="D353" i="1"/>
  <c r="D349" i="1"/>
  <c r="D345" i="1"/>
  <c r="D341" i="1"/>
  <c r="D337" i="1"/>
  <c r="D333" i="1"/>
  <c r="D329" i="1"/>
  <c r="D325" i="1"/>
  <c r="D321" i="1"/>
  <c r="D317" i="1"/>
  <c r="D313" i="1"/>
  <c r="D309" i="1"/>
  <c r="D305" i="1"/>
  <c r="D301" i="1"/>
  <c r="D297" i="1"/>
  <c r="D293" i="1"/>
  <c r="D289" i="1"/>
  <c r="D285" i="1"/>
  <c r="D281" i="1"/>
  <c r="D277" i="1"/>
  <c r="D273" i="1"/>
  <c r="D269" i="1"/>
  <c r="D265" i="1"/>
  <c r="D261" i="1"/>
  <c r="D257" i="1"/>
  <c r="D253" i="1"/>
  <c r="D249" i="1"/>
  <c r="D245" i="1"/>
  <c r="D241" i="1"/>
  <c r="D237" i="1"/>
  <c r="D233" i="1"/>
  <c r="D229" i="1"/>
  <c r="D225" i="1"/>
  <c r="D221" i="1"/>
  <c r="F244" i="1"/>
  <c r="F236" i="1"/>
  <c r="F228" i="1"/>
  <c r="F220" i="1"/>
  <c r="F212" i="1"/>
  <c r="F204" i="1"/>
  <c r="F196" i="1"/>
  <c r="F188" i="1"/>
  <c r="F180" i="1"/>
  <c r="F172" i="1"/>
  <c r="F164" i="1"/>
  <c r="F156" i="1"/>
  <c r="F148" i="1"/>
  <c r="F140" i="1"/>
  <c r="F132" i="1"/>
  <c r="F124" i="1"/>
  <c r="F116" i="1"/>
  <c r="F109" i="1"/>
  <c r="F104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F1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92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D368" i="1"/>
  <c r="D364" i="1"/>
  <c r="D360" i="1"/>
  <c r="D356" i="1"/>
  <c r="D352" i="1"/>
  <c r="D348" i="1"/>
  <c r="D344" i="1"/>
  <c r="D340" i="1"/>
  <c r="D336" i="1"/>
  <c r="D332" i="1"/>
  <c r="D328" i="1"/>
  <c r="D324" i="1"/>
  <c r="D320" i="1"/>
  <c r="D316" i="1"/>
  <c r="D312" i="1"/>
  <c r="D308" i="1"/>
  <c r="D304" i="1"/>
  <c r="D300" i="1"/>
  <c r="D296" i="1"/>
  <c r="D292" i="1"/>
  <c r="D288" i="1"/>
  <c r="D284" i="1"/>
  <c r="D280" i="1"/>
  <c r="D276" i="1"/>
  <c r="D272" i="1"/>
  <c r="D268" i="1"/>
  <c r="D264" i="1"/>
  <c r="D260" i="1"/>
  <c r="D256" i="1"/>
  <c r="D252" i="1"/>
  <c r="D248" i="1"/>
  <c r="D244" i="1"/>
  <c r="D240" i="1"/>
  <c r="D236" i="1"/>
  <c r="D232" i="1"/>
  <c r="D228" i="1"/>
  <c r="D224" i="1"/>
  <c r="D220" i="1"/>
  <c r="D319" i="1"/>
  <c r="D311" i="1"/>
  <c r="D303" i="1"/>
  <c r="D295" i="1"/>
  <c r="D287" i="1"/>
  <c r="D279" i="1"/>
  <c r="D271" i="1"/>
  <c r="D263" i="1"/>
  <c r="D255" i="1"/>
  <c r="D247" i="1"/>
  <c r="D239" i="1"/>
  <c r="D231" i="1"/>
  <c r="D223" i="1"/>
  <c r="D217" i="1"/>
  <c r="D213" i="1"/>
  <c r="D209" i="1"/>
  <c r="D205" i="1"/>
  <c r="D201" i="1"/>
  <c r="D197" i="1"/>
  <c r="D193" i="1"/>
  <c r="D189" i="1"/>
  <c r="D185" i="1"/>
  <c r="D181" i="1"/>
  <c r="D177" i="1"/>
  <c r="D173" i="1"/>
  <c r="D169" i="1"/>
  <c r="D165" i="1"/>
  <c r="D161" i="1"/>
  <c r="D157" i="1"/>
  <c r="D153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9" i="1"/>
  <c r="C365" i="1"/>
  <c r="C361" i="1"/>
  <c r="C357" i="1"/>
  <c r="C353" i="1"/>
  <c r="C349" i="1"/>
  <c r="C345" i="1"/>
  <c r="C341" i="1"/>
  <c r="C337" i="1"/>
  <c r="C333" i="1"/>
  <c r="C329" i="1"/>
  <c r="C325" i="1"/>
  <c r="C321" i="1"/>
  <c r="C317" i="1"/>
  <c r="C313" i="1"/>
  <c r="C309" i="1"/>
  <c r="C305" i="1"/>
  <c r="C301" i="1"/>
  <c r="C297" i="1"/>
  <c r="C293" i="1"/>
  <c r="C289" i="1"/>
  <c r="C285" i="1"/>
  <c r="C281" i="1"/>
  <c r="C277" i="1"/>
  <c r="C273" i="1"/>
  <c r="C269" i="1"/>
  <c r="C265" i="1"/>
  <c r="C261" i="1"/>
  <c r="C257" i="1"/>
  <c r="C253" i="1"/>
  <c r="C249" i="1"/>
  <c r="C245" i="1"/>
  <c r="C241" i="1"/>
  <c r="C237" i="1"/>
  <c r="C233" i="1"/>
  <c r="C229" i="1"/>
  <c r="C225" i="1"/>
  <c r="C221" i="1"/>
  <c r="C217" i="1"/>
  <c r="C213" i="1"/>
  <c r="C209" i="1"/>
  <c r="C205" i="1"/>
  <c r="C201" i="1"/>
  <c r="C197" i="1"/>
  <c r="C193" i="1"/>
  <c r="C189" i="1"/>
  <c r="C185" i="1"/>
  <c r="C181" i="1"/>
  <c r="C177" i="1"/>
  <c r="C173" i="1"/>
  <c r="C169" i="1"/>
  <c r="C165" i="1"/>
  <c r="C161" i="1"/>
  <c r="C157" i="1"/>
  <c r="C153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D318" i="1"/>
  <c r="D310" i="1"/>
  <c r="D302" i="1"/>
  <c r="D294" i="1"/>
  <c r="D286" i="1"/>
  <c r="D278" i="1"/>
  <c r="D270" i="1"/>
  <c r="D262" i="1"/>
  <c r="D254" i="1"/>
  <c r="D246" i="1"/>
  <c r="D238" i="1"/>
  <c r="D230" i="1"/>
  <c r="D222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160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C368" i="1"/>
  <c r="C364" i="1"/>
  <c r="C360" i="1"/>
  <c r="C356" i="1"/>
  <c r="C352" i="1"/>
  <c r="C348" i="1"/>
  <c r="C344" i="1"/>
  <c r="C340" i="1"/>
  <c r="C336" i="1"/>
  <c r="C332" i="1"/>
  <c r="C328" i="1"/>
  <c r="C324" i="1"/>
  <c r="C320" i="1"/>
  <c r="C316" i="1"/>
  <c r="C312" i="1"/>
  <c r="C308" i="1"/>
  <c r="C304" i="1"/>
  <c r="C300" i="1"/>
  <c r="C296" i="1"/>
  <c r="C292" i="1"/>
  <c r="C288" i="1"/>
  <c r="C284" i="1"/>
  <c r="C280" i="1"/>
  <c r="C276" i="1"/>
  <c r="C272" i="1"/>
  <c r="C268" i="1"/>
  <c r="C264" i="1"/>
  <c r="C260" i="1"/>
  <c r="C256" i="1"/>
  <c r="C252" i="1"/>
  <c r="C248" i="1"/>
  <c r="C244" i="1"/>
  <c r="C240" i="1"/>
  <c r="C236" i="1"/>
  <c r="C232" i="1"/>
  <c r="C228" i="1"/>
  <c r="C224" i="1"/>
  <c r="C220" i="1"/>
  <c r="C216" i="1"/>
  <c r="C212" i="1"/>
  <c r="C208" i="1"/>
  <c r="C204" i="1"/>
  <c r="C200" i="1"/>
  <c r="C196" i="1"/>
  <c r="C192" i="1"/>
  <c r="C188" i="1"/>
  <c r="C184" i="1"/>
  <c r="C180" i="1"/>
  <c r="C176" i="1"/>
  <c r="C172" i="1"/>
  <c r="C168" i="1"/>
  <c r="C164" i="1"/>
  <c r="C160" i="1"/>
  <c r="C156" i="1"/>
  <c r="C152" i="1"/>
  <c r="C148" i="1"/>
  <c r="C144" i="1"/>
  <c r="C140" i="1"/>
  <c r="C136" i="1"/>
  <c r="C132" i="1"/>
  <c r="C128" i="1"/>
  <c r="C124" i="1"/>
  <c r="C120" i="1"/>
  <c r="C116" i="1"/>
  <c r="C112" i="1"/>
  <c r="C108" i="1"/>
  <c r="C104" i="1"/>
  <c r="C100" i="1"/>
  <c r="D315" i="1"/>
  <c r="D307" i="1"/>
  <c r="D299" i="1"/>
  <c r="D291" i="1"/>
  <c r="D283" i="1"/>
  <c r="D275" i="1"/>
  <c r="D267" i="1"/>
  <c r="D259" i="1"/>
  <c r="D251" i="1"/>
  <c r="D243" i="1"/>
  <c r="D235" i="1"/>
  <c r="D227" i="1"/>
  <c r="D219" i="1"/>
  <c r="D215" i="1"/>
  <c r="D211" i="1"/>
  <c r="D207" i="1"/>
  <c r="D203" i="1"/>
  <c r="D199" i="1"/>
  <c r="D195" i="1"/>
  <c r="D191" i="1"/>
  <c r="D187" i="1"/>
  <c r="D183" i="1"/>
  <c r="D179" i="1"/>
  <c r="D175" i="1"/>
  <c r="D171" i="1"/>
  <c r="D167" i="1"/>
  <c r="D163" i="1"/>
  <c r="D159" i="1"/>
  <c r="D155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43" i="1"/>
  <c r="D39" i="1"/>
  <c r="D35" i="1"/>
  <c r="D31" i="1"/>
  <c r="D27" i="1"/>
  <c r="D23" i="1"/>
  <c r="D19" i="1"/>
  <c r="D15" i="1"/>
  <c r="D11" i="1"/>
  <c r="C367" i="1"/>
  <c r="C363" i="1"/>
  <c r="C359" i="1"/>
  <c r="C355" i="1"/>
  <c r="C351" i="1"/>
  <c r="C347" i="1"/>
  <c r="C343" i="1"/>
  <c r="C339" i="1"/>
  <c r="C335" i="1"/>
  <c r="C331" i="1"/>
  <c r="C327" i="1"/>
  <c r="C323" i="1"/>
  <c r="C319" i="1"/>
  <c r="C315" i="1"/>
  <c r="C311" i="1"/>
  <c r="C307" i="1"/>
  <c r="C303" i="1"/>
  <c r="C299" i="1"/>
  <c r="C295" i="1"/>
  <c r="C291" i="1"/>
  <c r="C287" i="1"/>
  <c r="C283" i="1"/>
  <c r="C279" i="1"/>
  <c r="C275" i="1"/>
  <c r="C271" i="1"/>
  <c r="C267" i="1"/>
  <c r="C263" i="1"/>
  <c r="C259" i="1"/>
  <c r="C255" i="1"/>
  <c r="C251" i="1"/>
  <c r="C247" i="1"/>
  <c r="C243" i="1"/>
  <c r="C239" i="1"/>
  <c r="C235" i="1"/>
  <c r="C231" i="1"/>
  <c r="C227" i="1"/>
  <c r="C223" i="1"/>
  <c r="C219" i="1"/>
  <c r="C215" i="1"/>
  <c r="C211" i="1"/>
  <c r="C207" i="1"/>
  <c r="C203" i="1"/>
  <c r="C199" i="1"/>
  <c r="C195" i="1"/>
  <c r="C191" i="1"/>
  <c r="C187" i="1"/>
  <c r="C183" i="1"/>
  <c r="C179" i="1"/>
  <c r="C175" i="1"/>
  <c r="C171" i="1"/>
  <c r="C167" i="1"/>
  <c r="C163" i="1"/>
  <c r="C159" i="1"/>
  <c r="C155" i="1"/>
  <c r="C151" i="1"/>
  <c r="C147" i="1"/>
  <c r="C143" i="1"/>
  <c r="C139" i="1"/>
  <c r="C135" i="1"/>
  <c r="C131" i="1"/>
  <c r="C127" i="1"/>
  <c r="C123" i="1"/>
  <c r="C119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B367" i="1"/>
  <c r="B363" i="1"/>
  <c r="B359" i="1"/>
  <c r="B355" i="1"/>
  <c r="B351" i="1"/>
  <c r="B347" i="1"/>
  <c r="B343" i="1"/>
  <c r="B339" i="1"/>
  <c r="B335" i="1"/>
  <c r="D314" i="1"/>
  <c r="D306" i="1"/>
  <c r="D298" i="1"/>
  <c r="D290" i="1"/>
  <c r="D282" i="1"/>
  <c r="D274" i="1"/>
  <c r="D266" i="1"/>
  <c r="D258" i="1"/>
  <c r="D250" i="1"/>
  <c r="D242" i="1"/>
  <c r="D234" i="1"/>
  <c r="D226" i="1"/>
  <c r="D218" i="1"/>
  <c r="D214" i="1"/>
  <c r="D210" i="1"/>
  <c r="D206" i="1"/>
  <c r="D202" i="1"/>
  <c r="D198" i="1"/>
  <c r="D194" i="1"/>
  <c r="D190" i="1"/>
  <c r="D186" i="1"/>
  <c r="D182" i="1"/>
  <c r="D178" i="1"/>
  <c r="D174" i="1"/>
  <c r="D170" i="1"/>
  <c r="D166" i="1"/>
  <c r="D162" i="1"/>
  <c r="D158" i="1"/>
  <c r="D154" i="1"/>
  <c r="D150" i="1"/>
  <c r="D146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D90" i="1"/>
  <c r="D86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C366" i="1"/>
  <c r="C362" i="1"/>
  <c r="C358" i="1"/>
  <c r="C354" i="1"/>
  <c r="C350" i="1"/>
  <c r="C346" i="1"/>
  <c r="C342" i="1"/>
  <c r="C338" i="1"/>
  <c r="C334" i="1"/>
  <c r="C330" i="1"/>
  <c r="C326" i="1"/>
  <c r="C322" i="1"/>
  <c r="C318" i="1"/>
  <c r="C314" i="1"/>
  <c r="C310" i="1"/>
  <c r="C306" i="1"/>
  <c r="C302" i="1"/>
  <c r="C298" i="1"/>
  <c r="C294" i="1"/>
  <c r="C290" i="1"/>
  <c r="C286" i="1"/>
  <c r="C282" i="1"/>
  <c r="C278" i="1"/>
  <c r="C274" i="1"/>
  <c r="C270" i="1"/>
  <c r="C266" i="1"/>
  <c r="C262" i="1"/>
  <c r="C258" i="1"/>
  <c r="C254" i="1"/>
  <c r="C250" i="1"/>
  <c r="C246" i="1"/>
  <c r="C242" i="1"/>
  <c r="C238" i="1"/>
  <c r="C234" i="1"/>
  <c r="C230" i="1"/>
  <c r="C226" i="1"/>
  <c r="C222" i="1"/>
  <c r="C218" i="1"/>
  <c r="C214" i="1"/>
  <c r="C210" i="1"/>
  <c r="C206" i="1"/>
  <c r="C202" i="1"/>
  <c r="C198" i="1"/>
  <c r="C194" i="1"/>
  <c r="C190" i="1"/>
  <c r="C186" i="1"/>
  <c r="C182" i="1"/>
  <c r="C178" i="1"/>
  <c r="C174" i="1"/>
  <c r="C170" i="1"/>
  <c r="C166" i="1"/>
  <c r="C162" i="1"/>
  <c r="C158" i="1"/>
  <c r="C154" i="1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B366" i="1"/>
  <c r="B362" i="1"/>
  <c r="B358" i="1"/>
  <c r="B354" i="1"/>
  <c r="B350" i="1"/>
  <c r="B346" i="1"/>
  <c r="B342" i="1"/>
  <c r="B338" i="1"/>
  <c r="B334" i="1"/>
  <c r="B330" i="1"/>
  <c r="B326" i="1"/>
  <c r="B322" i="1"/>
  <c r="B318" i="1"/>
  <c r="B314" i="1"/>
  <c r="B310" i="1"/>
  <c r="B10" i="1"/>
  <c r="B14" i="1"/>
  <c r="B18" i="1"/>
  <c r="B22" i="1"/>
  <c r="B26" i="1"/>
  <c r="B30" i="1"/>
  <c r="B34" i="1"/>
  <c r="B38" i="1"/>
  <c r="B42" i="1"/>
  <c r="B46" i="1"/>
  <c r="B50" i="1"/>
  <c r="B54" i="1"/>
  <c r="B58" i="1"/>
  <c r="B62" i="1"/>
  <c r="B66" i="1"/>
  <c r="B70" i="1"/>
  <c r="B74" i="1"/>
  <c r="B78" i="1"/>
  <c r="B82" i="1"/>
  <c r="B86" i="1"/>
  <c r="B90" i="1"/>
  <c r="B94" i="1"/>
  <c r="B98" i="1"/>
  <c r="B102" i="1"/>
  <c r="B106" i="1"/>
  <c r="B110" i="1"/>
  <c r="B114" i="1"/>
  <c r="B118" i="1"/>
  <c r="B122" i="1"/>
  <c r="B126" i="1"/>
  <c r="B130" i="1"/>
  <c r="B134" i="1"/>
  <c r="B138" i="1"/>
  <c r="B142" i="1"/>
  <c r="B146" i="1"/>
  <c r="B150" i="1"/>
  <c r="B154" i="1"/>
  <c r="B158" i="1"/>
  <c r="B162" i="1"/>
  <c r="B166" i="1"/>
  <c r="B170" i="1"/>
  <c r="B174" i="1"/>
  <c r="B178" i="1"/>
  <c r="B182" i="1"/>
  <c r="B186" i="1"/>
  <c r="B190" i="1"/>
  <c r="B194" i="1"/>
  <c r="B198" i="1"/>
  <c r="B202" i="1"/>
  <c r="B206" i="1"/>
  <c r="B210" i="1"/>
  <c r="B214" i="1"/>
  <c r="B218" i="1"/>
  <c r="B222" i="1"/>
  <c r="B226" i="1"/>
  <c r="B230" i="1"/>
  <c r="B234" i="1"/>
  <c r="B238" i="1"/>
  <c r="B242" i="1"/>
  <c r="B246" i="1"/>
  <c r="B250" i="1"/>
  <c r="B254" i="1"/>
  <c r="B258" i="1"/>
  <c r="B262" i="1"/>
  <c r="B266" i="1"/>
  <c r="B270" i="1"/>
  <c r="B274" i="1"/>
  <c r="B278" i="1"/>
  <c r="B282" i="1"/>
  <c r="B286" i="1"/>
  <c r="B290" i="1"/>
  <c r="B294" i="1"/>
  <c r="B298" i="1"/>
  <c r="B302" i="1"/>
  <c r="B306" i="1"/>
  <c r="B311" i="1"/>
  <c r="B316" i="1"/>
  <c r="B321" i="1"/>
  <c r="B327" i="1"/>
  <c r="B332" i="1"/>
  <c r="B340" i="1"/>
  <c r="B348" i="1"/>
  <c r="B356" i="1"/>
  <c r="B364" i="1"/>
  <c r="C12" i="1"/>
  <c r="C20" i="1"/>
  <c r="C28" i="1"/>
  <c r="C36" i="1"/>
  <c r="C44" i="1"/>
  <c r="C52" i="1"/>
  <c r="C60" i="1"/>
  <c r="C68" i="1"/>
  <c r="C76" i="1"/>
  <c r="C84" i="1"/>
  <c r="C92" i="1"/>
  <c r="B27" i="1"/>
  <c r="B31" i="1"/>
  <c r="B35" i="1"/>
  <c r="B39" i="1"/>
  <c r="B43" i="1"/>
  <c r="B47" i="1"/>
  <c r="B51" i="1"/>
  <c r="B55" i="1"/>
  <c r="B59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179" i="1"/>
  <c r="B183" i="1"/>
  <c r="B187" i="1"/>
  <c r="B191" i="1"/>
  <c r="B195" i="1"/>
  <c r="B199" i="1"/>
  <c r="B203" i="1"/>
  <c r="B207" i="1"/>
  <c r="B211" i="1"/>
  <c r="B215" i="1"/>
  <c r="B219" i="1"/>
  <c r="B223" i="1"/>
  <c r="B227" i="1"/>
  <c r="B231" i="1"/>
  <c r="B235" i="1"/>
  <c r="B239" i="1"/>
  <c r="B243" i="1"/>
  <c r="B247" i="1"/>
  <c r="B251" i="1"/>
  <c r="B255" i="1"/>
  <c r="B259" i="1"/>
  <c r="B263" i="1"/>
  <c r="B267" i="1"/>
  <c r="B271" i="1"/>
  <c r="B275" i="1"/>
  <c r="B279" i="1"/>
  <c r="B283" i="1"/>
  <c r="B287" i="1"/>
  <c r="B291" i="1"/>
  <c r="B295" i="1"/>
  <c r="B299" i="1"/>
  <c r="B303" i="1"/>
  <c r="B307" i="1"/>
  <c r="B312" i="1"/>
  <c r="B317" i="1"/>
  <c r="B323" i="1"/>
  <c r="B328" i="1"/>
  <c r="B333" i="1"/>
  <c r="B341" i="1"/>
  <c r="B349" i="1"/>
  <c r="B357" i="1"/>
  <c r="B365" i="1"/>
  <c r="C13" i="1"/>
  <c r="C21" i="1"/>
  <c r="C29" i="1"/>
  <c r="C37" i="1"/>
  <c r="C45" i="1"/>
  <c r="C53" i="1"/>
  <c r="C61" i="1"/>
  <c r="C69" i="1"/>
  <c r="C77" i="1"/>
  <c r="C85" i="1"/>
  <c r="C93" i="1"/>
  <c r="B136" i="1"/>
  <c r="B140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196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252" i="1"/>
  <c r="B256" i="1"/>
  <c r="B260" i="1"/>
  <c r="B264" i="1"/>
  <c r="B268" i="1"/>
  <c r="B272" i="1"/>
  <c r="B276" i="1"/>
  <c r="B280" i="1"/>
  <c r="B284" i="1"/>
  <c r="B288" i="1"/>
  <c r="B292" i="1"/>
  <c r="B296" i="1"/>
  <c r="B300" i="1"/>
  <c r="B304" i="1"/>
  <c r="B308" i="1"/>
  <c r="B313" i="1"/>
  <c r="B319" i="1"/>
  <c r="B324" i="1"/>
  <c r="B329" i="1"/>
  <c r="B336" i="1"/>
  <c r="B344" i="1"/>
  <c r="B352" i="1"/>
  <c r="B360" i="1"/>
  <c r="B368" i="1"/>
  <c r="C16" i="1"/>
  <c r="C24" i="1"/>
  <c r="C32" i="1"/>
  <c r="C40" i="1"/>
  <c r="C48" i="1"/>
  <c r="C56" i="1"/>
  <c r="C64" i="1"/>
  <c r="C72" i="1"/>
  <c r="C80" i="1"/>
  <c r="C88" i="1"/>
  <c r="C96" i="1"/>
  <c r="B73" i="1"/>
  <c r="B77" i="1"/>
  <c r="B81" i="1"/>
  <c r="B85" i="1"/>
  <c r="B89" i="1"/>
  <c r="B93" i="1"/>
  <c r="B97" i="1"/>
  <c r="B101" i="1"/>
  <c r="B105" i="1"/>
  <c r="B109" i="1"/>
  <c r="B113" i="1"/>
  <c r="B117" i="1"/>
  <c r="B121" i="1"/>
  <c r="B125" i="1"/>
  <c r="B129" i="1"/>
  <c r="B133" i="1"/>
  <c r="B137" i="1"/>
  <c r="B141" i="1"/>
  <c r="B145" i="1"/>
  <c r="B149" i="1"/>
  <c r="B153" i="1"/>
  <c r="B157" i="1"/>
  <c r="B161" i="1"/>
  <c r="B165" i="1"/>
  <c r="B169" i="1"/>
  <c r="B173" i="1"/>
  <c r="B177" i="1"/>
  <c r="B181" i="1"/>
  <c r="B185" i="1"/>
  <c r="B189" i="1"/>
  <c r="B193" i="1"/>
  <c r="B197" i="1"/>
  <c r="B201" i="1"/>
  <c r="B205" i="1"/>
  <c r="B209" i="1"/>
  <c r="B213" i="1"/>
  <c r="B217" i="1"/>
  <c r="B221" i="1"/>
  <c r="B225" i="1"/>
  <c r="B229" i="1"/>
  <c r="B233" i="1"/>
  <c r="B237" i="1"/>
  <c r="B241" i="1"/>
  <c r="B245" i="1"/>
  <c r="B249" i="1"/>
  <c r="B253" i="1"/>
  <c r="B257" i="1"/>
  <c r="B261" i="1"/>
  <c r="B265" i="1"/>
  <c r="B269" i="1"/>
  <c r="B273" i="1"/>
  <c r="B277" i="1"/>
  <c r="B281" i="1"/>
  <c r="B285" i="1"/>
  <c r="B289" i="1"/>
  <c r="B293" i="1"/>
  <c r="B297" i="1"/>
  <c r="B301" i="1"/>
  <c r="B305" i="1"/>
  <c r="B309" i="1"/>
  <c r="B315" i="1"/>
  <c r="B320" i="1"/>
  <c r="B325" i="1"/>
  <c r="B331" i="1"/>
  <c r="B337" i="1"/>
  <c r="B345" i="1"/>
  <c r="B353" i="1"/>
  <c r="B361" i="1"/>
  <c r="C9" i="1"/>
  <c r="C17" i="1"/>
  <c r="C25" i="1"/>
  <c r="C33" i="1"/>
  <c r="C41" i="1"/>
  <c r="C49" i="1"/>
  <c r="C57" i="1"/>
  <c r="C65" i="1"/>
  <c r="C73" i="1"/>
  <c r="C81" i="1"/>
  <c r="C89" i="1"/>
  <c r="C97" i="1"/>
</calcChain>
</file>

<file path=xl/sharedStrings.xml><?xml version="1.0" encoding="utf-8"?>
<sst xmlns="http://schemas.openxmlformats.org/spreadsheetml/2006/main" count="18" uniqueCount="18">
  <si>
    <t>NR SPŁATY</t>
  </si>
  <si>
    <t>DATA SPŁATY</t>
  </si>
  <si>
    <t>SALDO POCZĄTKOWE</t>
  </si>
  <si>
    <t>SPŁATA</t>
  </si>
  <si>
    <t>Miesięczna rata</t>
  </si>
  <si>
    <t>Liczba spłat</t>
  </si>
  <si>
    <t>Suma odsetek</t>
  </si>
  <si>
    <t>KAPITAŁ</t>
  </si>
  <si>
    <t>ODSETKI</t>
  </si>
  <si>
    <t>SALDO KOŃCOWE</t>
  </si>
  <si>
    <t>Harmonogram spłaty kredytu hipotecznego</t>
  </si>
  <si>
    <t>Kwota kredytu</t>
  </si>
  <si>
    <t>Data rozpoczęcia spłaty</t>
  </si>
  <si>
    <t>Okres kretytu w latach</t>
  </si>
  <si>
    <t>Całkowity koszt kredytu</t>
  </si>
  <si>
    <t>Stopa procentowa</t>
  </si>
  <si>
    <t>WARTOŚCI KREDYTU</t>
  </si>
  <si>
    <t>PODSUMOWANIE KREDYTU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</si>
</sst>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#,##0.00\ &quot;zł&quot;"/>
  </numFmts>
  <fonts count="19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Tahoma"/>
      <family val="2"/>
    </font>
    <font>
      <b/>
      <sz val="16"/>
      <color theme="1" tint="0.24994659260841701"/>
      <name val="Microsoft Sans Serif"/>
      <family val="2"/>
      <scheme val="major"/>
    </font>
    <font>
      <b/>
      <sz val="11"/>
      <color theme="3"/>
      <name val="Microsoft Sans Serif"/>
      <family val="2"/>
      <scheme val="major"/>
    </font>
    <font>
      <b/>
      <sz val="11"/>
      <color theme="1" tint="0.24994659260841701"/>
      <name val="Microsoft Sans Serif"/>
      <family val="2"/>
      <scheme val="major"/>
    </font>
    <font>
      <i/>
      <sz val="11"/>
      <color theme="1" tint="0.34998626667073579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name val="Arial"/>
      <family val="2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BFF0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rgb="FFEBFF03"/>
      </top>
      <bottom style="thick">
        <color rgb="FFEBFF03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ck">
        <color rgb="FFEBFF03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</borders>
  <cellStyleXfs count="48">
    <xf numFmtId="0" fontId="0" fillId="0" borderId="0">
      <alignment vertical="center"/>
    </xf>
    <xf numFmtId="166" fontId="8" fillId="0" borderId="0" applyFont="0" applyFill="0" applyBorder="0" applyProtection="0">
      <alignment horizontal="right"/>
    </xf>
    <xf numFmtId="0" fontId="5" fillId="0" borderId="1" applyNumberFormat="0" applyFill="0" applyProtection="0"/>
    <xf numFmtId="0" fontId="5" fillId="0" borderId="1" applyNumberFormat="0" applyFill="0" applyProtection="0">
      <alignment vertical="center"/>
    </xf>
    <xf numFmtId="0" fontId="4" fillId="0" borderId="4" applyNumberFormat="0" applyFill="0" applyProtection="0">
      <alignment vertical="center"/>
    </xf>
    <xf numFmtId="0" fontId="7" fillId="2" borderId="2" applyNumberFormat="0" applyProtection="0"/>
    <xf numFmtId="0" fontId="6" fillId="0" borderId="2" applyNumberFormat="0" applyProtection="0">
      <alignment vertical="center"/>
    </xf>
    <xf numFmtId="0" fontId="4" fillId="0" borderId="0" applyNumberFormat="0" applyFill="0" applyBorder="0" applyAlignment="0" applyProtection="0"/>
    <xf numFmtId="0" fontId="3" fillId="0" borderId="3" applyNumberFormat="0" applyFill="0" applyProtection="0">
      <alignment vertical="center"/>
    </xf>
    <xf numFmtId="14" fontId="7" fillId="0" borderId="0" applyFont="0" applyFill="0" applyBorder="0" applyAlignment="0">
      <alignment vertical="center"/>
    </xf>
    <xf numFmtId="3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6" borderId="6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14" fontId="0" fillId="0" borderId="0" xfId="9" applyFont="1" applyFill="1" applyBorder="1" applyAlignment="1">
      <alignment horizontal="left" vertical="center"/>
    </xf>
    <xf numFmtId="166" fontId="0" fillId="0" borderId="0" xfId="1" applyFont="1" applyFill="1" applyBorder="1">
      <alignment horizontal="right"/>
    </xf>
    <xf numFmtId="3" fontId="0" fillId="0" borderId="0" xfId="10" applyFont="1" applyFill="1" applyBorder="1" applyAlignment="1">
      <alignment horizontal="left" vertical="center"/>
    </xf>
    <xf numFmtId="0" fontId="6" fillId="0" borderId="2" xfId="6">
      <alignment vertical="center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right" vertical="center" wrapText="1"/>
    </xf>
    <xf numFmtId="0" fontId="3" fillId="0" borderId="0" xfId="8" applyBorder="1">
      <alignment vertical="center"/>
    </xf>
    <xf numFmtId="0" fontId="6" fillId="0" borderId="12" xfId="6" applyBorder="1">
      <alignment vertical="center"/>
    </xf>
    <xf numFmtId="0" fontId="5" fillId="0" borderId="11" xfId="2" applyBorder="1"/>
    <xf numFmtId="0" fontId="0" fillId="0" borderId="13" xfId="0" applyBorder="1">
      <alignment vertical="center"/>
    </xf>
    <xf numFmtId="0" fontId="5" fillId="0" borderId="14" xfId="2" applyBorder="1"/>
    <xf numFmtId="166" fontId="7" fillId="34" borderId="12" xfId="1" applyFont="1" applyFill="1" applyBorder="1">
      <alignment horizontal="right"/>
    </xf>
    <xf numFmtId="10" fontId="7" fillId="34" borderId="2" xfId="11" applyFill="1" applyBorder="1"/>
    <xf numFmtId="3" fontId="7" fillId="34" borderId="2" xfId="10" applyFill="1" applyBorder="1"/>
    <xf numFmtId="14" fontId="7" fillId="34" borderId="2" xfId="9" applyFill="1" applyBorder="1" applyAlignment="1"/>
    <xf numFmtId="166" fontId="7" fillId="34" borderId="2" xfId="1" applyFont="1" applyFill="1" applyBorder="1">
      <alignment horizontal="right"/>
    </xf>
  </cellXfs>
  <cellStyles count="48">
    <cellStyle name="20% — akcent 1" xfId="25" builtinId="30" customBuiltin="1"/>
    <cellStyle name="20% — akcent 2" xfId="29" builtinId="34" customBuiltin="1"/>
    <cellStyle name="20% — akcent 3" xfId="33" builtinId="38" customBuiltin="1"/>
    <cellStyle name="20% — akcent 4" xfId="37" builtinId="42" customBuiltin="1"/>
    <cellStyle name="20% — akcent 5" xfId="41" builtinId="46" customBuiltin="1"/>
    <cellStyle name="20% — akcent 6" xfId="45" builtinId="50" customBuiltin="1"/>
    <cellStyle name="40% — akcent 1" xfId="26" builtinId="31" customBuiltin="1"/>
    <cellStyle name="40% — akcent 2" xfId="30" builtinId="35" customBuiltin="1"/>
    <cellStyle name="40% — akcent 3" xfId="34" builtinId="39" customBuiltin="1"/>
    <cellStyle name="40% — akcent 4" xfId="38" builtinId="43" customBuiltin="1"/>
    <cellStyle name="40% — akcent 5" xfId="42" builtinId="47" customBuiltin="1"/>
    <cellStyle name="40% — akcent 6" xfId="46" builtinId="51" customBuiltin="1"/>
    <cellStyle name="60% — akcent 1" xfId="27" builtinId="32" customBuiltin="1"/>
    <cellStyle name="60% — akcent 2" xfId="31" builtinId="36" customBuiltin="1"/>
    <cellStyle name="60% — akcent 3" xfId="35" builtinId="40" customBuiltin="1"/>
    <cellStyle name="60% — akcent 4" xfId="39" builtinId="44" customBuiltin="1"/>
    <cellStyle name="60% — akcent 5" xfId="43" builtinId="48" customBuiltin="1"/>
    <cellStyle name="60% — akcent 6" xfId="47" builtinId="52" customBuiltin="1"/>
    <cellStyle name="Akcent 1" xfId="24" builtinId="29" customBuiltin="1"/>
    <cellStyle name="Akcent 2" xfId="28" builtinId="33" customBuiltin="1"/>
    <cellStyle name="Akcent 3" xfId="32" builtinId="37" customBuiltin="1"/>
    <cellStyle name="Akcent 4" xfId="36" builtinId="41" customBuiltin="1"/>
    <cellStyle name="Akcent 5" xfId="40" builtinId="45" customBuiltin="1"/>
    <cellStyle name="Akcent 6" xfId="44" builtinId="49" customBuiltin="1"/>
    <cellStyle name="Dane wejściowe" xfId="5" builtinId="20" customBuiltin="1"/>
    <cellStyle name="Dane wyjściowe" xfId="17" builtinId="21" customBuiltin="1"/>
    <cellStyle name="Data" xfId="9" xr:uid="{00000000-0005-0000-0000-00001F000000}"/>
    <cellStyle name="Dobry" xfId="14" builtinId="26" customBuiltin="1"/>
    <cellStyle name="Dziesiętny" xfId="10" builtinId="3" customBuiltin="1"/>
    <cellStyle name="Dziesiętny [0]" xfId="12" builtinId="6" customBuiltin="1"/>
    <cellStyle name="Komórka połączona" xfId="19" builtinId="24" customBuiltin="1"/>
    <cellStyle name="Komórka zaznaczona" xfId="2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7" builtinId="19" customBuiltin="1"/>
    <cellStyle name="Neutralny" xfId="16" builtinId="28" customBuiltin="1"/>
    <cellStyle name="Normalny" xfId="0" builtinId="0" customBuiltin="1"/>
    <cellStyle name="Obliczenia" xfId="18" builtinId="22" customBuiltin="1"/>
    <cellStyle name="Procentowy" xfId="11" builtinId="5" customBuiltin="1"/>
    <cellStyle name="Suma" xfId="23" builtinId="25" customBuiltin="1"/>
    <cellStyle name="Tekst objaśnienia" xfId="6" builtinId="53" customBuiltin="1"/>
    <cellStyle name="Tekst ostrzeżenia" xfId="21" builtinId="11" customBuiltin="1"/>
    <cellStyle name="Tytuł" xfId="8" builtinId="15" customBuiltin="1"/>
    <cellStyle name="Uwaga" xfId="22" builtinId="10" customBuiltin="1"/>
    <cellStyle name="Walutowy" xfId="1" builtinId="4" customBuiltin="1"/>
    <cellStyle name="Walutowy [0]" xfId="13" builtinId="7" customBuiltin="1"/>
    <cellStyle name="Zły" xfId="15" builtinId="27" customBuiltin="1"/>
  </cellStyles>
  <dxfs count="23"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solid">
          <fgColor indexed="64"/>
          <bgColor rgb="FFEBFF03"/>
        </patternFill>
      </fill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Loan Calculator" defaultPivotStyle="PivotStyleLight16">
    <tableStyle name="Loan Calculator" pivot="0" count="7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  <tableStyle name="Styl tabeli 1" pivot="0" count="0" xr9:uid="{B9A05A46-65AC-144C-9159-A6BD5AF66F69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BFF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życzka" displayName="Pożyczka" ref="B8:H368" totalsRowShown="0" headerRowDxfId="0" dataDxfId="1">
  <tableColumns count="7">
    <tableColumn id="1" xr3:uid="{00000000-0010-0000-0000-000001000000}" name="NR SPŁATY" dataDxfId="15" dataCellStyle="Dziesiętny">
      <calculatedColumnFormula>IFERROR(IF(Pożyczka_nie_jest_spłacona*Pożyczka_jest_spłacona,Numer_spłaty,""), "")</calculatedColumnFormula>
    </tableColumn>
    <tableColumn id="2" xr3:uid="{00000000-0010-0000-0000-000002000000}" name="DATA SPŁATY" dataDxfId="14" dataCellStyle="Data">
      <calculatedColumnFormula>IFERROR(IF(Pożyczka_nie_jest_spłacona*Pożyczka_jest_spłacona,Data_spłaty,""), "")</calculatedColumnFormula>
    </tableColumn>
    <tableColumn id="3" xr3:uid="{00000000-0010-0000-0000-000003000000}" name="SALDO POCZĄTKOWE" dataDxfId="13" dataCellStyle="Walutowy">
      <calculatedColumnFormula>IFERROR(IF(Pożyczka_nie_jest_spłacona*Pożyczka_jest_spłacona,Wartość_pożyczki,""), "")</calculatedColumnFormula>
    </tableColumn>
    <tableColumn id="4" xr3:uid="{00000000-0010-0000-0000-000004000000}" name="SPŁATA" dataDxfId="12" dataCellStyle="Walutowy">
      <calculatedColumnFormula>IFERROR(IF(Pożyczka_nie_jest_spłacona*Pożyczka_jest_spłacona,Miesięczna_spłata,""), "")</calculatedColumnFormula>
    </tableColumn>
    <tableColumn id="5" xr3:uid="{00000000-0010-0000-0000-000005000000}" name="KAPITAŁ" dataDxfId="11" dataCellStyle="Walutowy">
      <calculatedColumnFormula>IFERROR(IF(Pożyczka_nie_jest_spłacona*Pożyczka_jest_spłacona,Kapitał,""), "")</calculatedColumnFormula>
    </tableColumn>
    <tableColumn id="6" xr3:uid="{00000000-0010-0000-0000-000006000000}" name="ODSETKI" dataDxfId="10" dataCellStyle="Walutowy">
      <calculatedColumnFormula>IFERROR(IF(Pożyczka_nie_jest_spłacona*Pożyczka_jest_spłacona,Kwota_odsetek,""), "")</calculatedColumnFormula>
    </tableColumn>
    <tableColumn id="7" xr3:uid="{00000000-0010-0000-0000-000007000000}" name="SALDO KOŃCOWE" dataDxfId="9" dataCellStyle="Walutowy">
      <calculatedColumnFormula>IFERROR(IF(Pożyczka_nie_jest_spłacona*Pożyczka_jest_spłacona,Saldo_końcowe,""), "")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and Payment, Principal, and Interest amounts with this table"/>
    </ext>
  </extLst>
</table>
</file>

<file path=xl/theme/theme1.xml><?xml version="1.0" encoding="utf-8"?>
<a:theme xmlns:a="http://schemas.openxmlformats.org/drawingml/2006/main" name="Office Theme">
  <a:themeElements>
    <a:clrScheme name="Loan Calculator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Calculator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368"/>
  <sheetViews>
    <sheetView showGridLines="0" tabSelected="1" zoomScale="170" zoomScaleNormal="170" workbookViewId="0">
      <pane ySplit="8" topLeftCell="A9" activePane="bottomLeft" state="frozenSplit"/>
      <selection pane="bottomLeft" activeCell="J4" sqref="J4"/>
    </sheetView>
  </sheetViews>
  <sheetFormatPr baseColWidth="10" defaultColWidth="8.83203125" defaultRowHeight="14" x14ac:dyDescent="0.15"/>
  <cols>
    <col min="1" max="1" width="2.6640625" customWidth="1"/>
    <col min="2" max="2" width="9.1640625" style="1" customWidth="1"/>
    <col min="3" max="8" width="15.5" style="1" customWidth="1"/>
    <col min="9" max="9" width="2.6640625" customWidth="1"/>
  </cols>
  <sheetData>
    <row r="1" spans="2:8" ht="30" customHeight="1" thickBot="1" x14ac:dyDescent="0.2">
      <c r="B1" s="8" t="s">
        <v>10</v>
      </c>
      <c r="C1" s="8"/>
      <c r="D1" s="8"/>
      <c r="E1" s="8"/>
      <c r="F1" s="8"/>
      <c r="G1" s="8"/>
      <c r="H1" s="8"/>
    </row>
    <row r="2" spans="2:8" ht="30" customHeight="1" thickTop="1" thickBot="1" x14ac:dyDescent="0.2">
      <c r="B2" s="10" t="s">
        <v>16</v>
      </c>
      <c r="C2" s="10"/>
      <c r="D2" s="10"/>
      <c r="E2" s="11"/>
      <c r="F2" s="10" t="s">
        <v>17</v>
      </c>
      <c r="G2" s="12"/>
      <c r="H2" s="10"/>
    </row>
    <row r="3" spans="2:8" ht="15" customHeight="1" thickTop="1" x14ac:dyDescent="0.15">
      <c r="B3" s="9" t="s">
        <v>11</v>
      </c>
      <c r="C3" s="9"/>
      <c r="D3" s="13">
        <v>321600</v>
      </c>
      <c r="E3"/>
      <c r="F3" s="9" t="s">
        <v>4</v>
      </c>
      <c r="G3" s="9"/>
      <c r="H3" s="13">
        <f ca="1">IFERROR(IF(Pożyczka_jest_spłacona,Miesięczna_spłata,""), "")</f>
        <v>2176.4554674291244</v>
      </c>
    </row>
    <row r="4" spans="2:8" ht="15" customHeight="1" x14ac:dyDescent="0.15">
      <c r="B4" s="5" t="s">
        <v>15</v>
      </c>
      <c r="C4" s="5"/>
      <c r="D4" s="14">
        <v>7.17E-2</v>
      </c>
      <c r="E4"/>
      <c r="F4" s="5" t="s">
        <v>5</v>
      </c>
      <c r="G4" s="5"/>
      <c r="H4" s="15">
        <f ca="1">IFERROR(IF(Pożyczka_jest_spłacona,Lata_pożyczki*12,""), "")</f>
        <v>360</v>
      </c>
    </row>
    <row r="5" spans="2:8" ht="15" customHeight="1" x14ac:dyDescent="0.15">
      <c r="B5" s="5" t="s">
        <v>13</v>
      </c>
      <c r="C5" s="5"/>
      <c r="D5" s="15">
        <v>30</v>
      </c>
      <c r="E5"/>
      <c r="F5" s="5" t="s">
        <v>6</v>
      </c>
      <c r="G5" s="5"/>
      <c r="H5" s="17">
        <f ca="1">IFERROR(IF(Pożyczka_jest_spłacona,Całkowity_koszt_pożyczki-Kwota_pożyczki,""), "")</f>
        <v>461923.96827448474</v>
      </c>
    </row>
    <row r="6" spans="2:8" ht="15" customHeight="1" x14ac:dyDescent="0.15">
      <c r="B6" s="5" t="s">
        <v>12</v>
      </c>
      <c r="C6" s="5"/>
      <c r="D6" s="16">
        <f ca="1">TODAY()</f>
        <v>45343</v>
      </c>
      <c r="E6"/>
      <c r="F6" s="5" t="s">
        <v>14</v>
      </c>
      <c r="G6" s="5"/>
      <c r="H6" s="17">
        <f ca="1">IFERROR(IF(Pożyczka_jest_spłacona,Miesięczna_spłata*Liczba_spłat,""), "")</f>
        <v>783523.96827448474</v>
      </c>
    </row>
    <row r="7" spans="2:8" ht="15" customHeight="1" x14ac:dyDescent="0.15">
      <c r="B7"/>
      <c r="C7"/>
      <c r="D7"/>
      <c r="E7"/>
      <c r="F7"/>
      <c r="G7"/>
      <c r="H7"/>
    </row>
    <row r="8" spans="2:8" ht="33" customHeight="1" x14ac:dyDescent="0.15">
      <c r="B8" s="6" t="s">
        <v>0</v>
      </c>
      <c r="C8" s="6" t="s">
        <v>1</v>
      </c>
      <c r="D8" s="7" t="s">
        <v>2</v>
      </c>
      <c r="E8" s="7" t="s">
        <v>3</v>
      </c>
      <c r="F8" s="7" t="s">
        <v>7</v>
      </c>
      <c r="G8" s="7" t="s">
        <v>8</v>
      </c>
      <c r="H8" s="7" t="s">
        <v>9</v>
      </c>
    </row>
    <row r="9" spans="2:8" x14ac:dyDescent="0.15">
      <c r="B9" s="4">
        <f ca="1">IFERROR(IF(Pożyczka_nie_jest_spłacona*Pożyczka_jest_spłacona,Numer_spłaty,""), "")</f>
        <v>1</v>
      </c>
      <c r="C9" s="2">
        <f ca="1">IFERROR(IF(Pożyczka_nie_jest_spłacona*Pożyczka_jest_spłacona,Data_spłaty,""), "")</f>
        <v>45372</v>
      </c>
      <c r="D9" s="3">
        <f ca="1">IFERROR(IF(Pożyczka_nie_jest_spłacona*Pożyczka_jest_spłacona,Wartość_pożyczki,""), "")</f>
        <v>321600</v>
      </c>
      <c r="E9" s="3">
        <f ca="1">IFERROR(IF(Pożyczka_nie_jest_spłacona*Pożyczka_jest_spłacona,Miesięczna_spłata,""), "")</f>
        <v>2176.4554674291244</v>
      </c>
      <c r="F9" s="3">
        <f ca="1">IFERROR(IF(Pożyczka_nie_jest_spłacona*Pożyczka_jest_spłacona,Kapitał,""), "")</f>
        <v>254.89546742912435</v>
      </c>
      <c r="G9" s="3">
        <f ca="1">IFERROR(IF(Pożyczka_nie_jest_spłacona*Pożyczka_jest_spłacona,Kwota_odsetek,""), "")</f>
        <v>1921.5600000000002</v>
      </c>
      <c r="H9" s="3">
        <f ca="1">IFERROR(IF(Pożyczka_nie_jest_spłacona*Pożyczka_jest_spłacona,Saldo_końcowe,""), "")</f>
        <v>321345.10453257087</v>
      </c>
    </row>
    <row r="10" spans="2:8" x14ac:dyDescent="0.15">
      <c r="B10" s="4">
        <f ca="1">IFERROR(IF(Pożyczka_nie_jest_spłacona*Pożyczka_jest_spłacona,Numer_spłaty,""), "")</f>
        <v>2</v>
      </c>
      <c r="C10" s="2">
        <f ca="1">IFERROR(IF(Pożyczka_nie_jest_spłacona*Pożyczka_jest_spłacona,Data_spłaty,""), "")</f>
        <v>45403</v>
      </c>
      <c r="D10" s="3">
        <f ca="1">IFERROR(IF(Pożyczka_nie_jest_spłacona*Pożyczka_jest_spłacona,Wartość_pożyczki,""), "")</f>
        <v>321345.10453257087</v>
      </c>
      <c r="E10" s="3">
        <f ca="1">IFERROR(IF(Pożyczka_nie_jest_spłacona*Pożyczka_jest_spłacona,Miesięczna_spłata,""), "")</f>
        <v>2176.4554674291244</v>
      </c>
      <c r="F10" s="3">
        <f ca="1">IFERROR(IF(Pożyczka_nie_jest_spłacona*Pożyczka_jest_spłacona,Kapitał,""), "")</f>
        <v>256.41846784701346</v>
      </c>
      <c r="G10" s="3">
        <f ca="1">IFERROR(IF(Pożyczka_nie_jest_spłacona*Pożyczka_jest_spłacona,Kwota_odsetek,""), "")</f>
        <v>1920.0369995821111</v>
      </c>
      <c r="H10" s="3">
        <f ca="1">IFERROR(IF(Pożyczka_nie_jest_spłacona*Pożyczka_jest_spłacona,Saldo_końcowe,""), "")</f>
        <v>321088.68606472382</v>
      </c>
    </row>
    <row r="11" spans="2:8" x14ac:dyDescent="0.15">
      <c r="B11" s="4">
        <f ca="1">IFERROR(IF(Pożyczka_nie_jest_spłacona*Pożyczka_jest_spłacona,Numer_spłaty,""), "")</f>
        <v>3</v>
      </c>
      <c r="C11" s="2">
        <f ca="1">IFERROR(IF(Pożyczka_nie_jest_spłacona*Pożyczka_jest_spłacona,Data_spłaty,""), "")</f>
        <v>45433</v>
      </c>
      <c r="D11" s="3">
        <f ca="1">IFERROR(IF(Pożyczka_nie_jest_spłacona*Pożyczka_jest_spłacona,Wartość_pożyczki,""), "")</f>
        <v>321088.68606472382</v>
      </c>
      <c r="E11" s="3">
        <f ca="1">IFERROR(IF(Pożyczka_nie_jest_spłacona*Pożyczka_jest_spłacona,Miesięczna_spłata,""), "")</f>
        <v>2176.4554674291244</v>
      </c>
      <c r="F11" s="3">
        <f ca="1">IFERROR(IF(Pożyczka_nie_jest_spłacona*Pożyczka_jest_spłacona,Kapitał,""), "")</f>
        <v>257.95056819239932</v>
      </c>
      <c r="G11" s="3">
        <f ca="1">IFERROR(IF(Pożyczka_nie_jest_spłacona*Pożyczka_jest_spłacona,Kwota_odsetek,""), "")</f>
        <v>1918.5048992367249</v>
      </c>
      <c r="H11" s="3">
        <f ca="1">IFERROR(IF(Pożyczka_nie_jest_spłacona*Pożyczka_jest_spłacona,Saldo_końcowe,""), "")</f>
        <v>320830.73549653147</v>
      </c>
    </row>
    <row r="12" spans="2:8" x14ac:dyDescent="0.15">
      <c r="B12" s="4">
        <f ca="1">IFERROR(IF(Pożyczka_nie_jest_spłacona*Pożyczka_jest_spłacona,Numer_spłaty,""), "")</f>
        <v>4</v>
      </c>
      <c r="C12" s="2">
        <f ca="1">IFERROR(IF(Pożyczka_nie_jest_spłacona*Pożyczka_jest_spłacona,Data_spłaty,""), "")</f>
        <v>45464</v>
      </c>
      <c r="D12" s="3">
        <f ca="1">IFERROR(IF(Pożyczka_nie_jest_spłacona*Pożyczka_jest_spłacona,Wartość_pożyczki,""), "")</f>
        <v>320830.73549653147</v>
      </c>
      <c r="E12" s="3">
        <f ca="1">IFERROR(IF(Pożyczka_nie_jest_spłacona*Pożyczka_jest_spłacona,Miesięczna_spłata,""), "")</f>
        <v>2176.4554674291244</v>
      </c>
      <c r="F12" s="3">
        <f ca="1">IFERROR(IF(Pożyczka_nie_jest_spłacona*Pożyczka_jest_spłacona,Kapitał,""), "")</f>
        <v>259.49182283734882</v>
      </c>
      <c r="G12" s="3">
        <f ca="1">IFERROR(IF(Pożyczka_nie_jest_spłacona*Pożyczka_jest_spłacona,Kwota_odsetek,""), "")</f>
        <v>1916.9636445917756</v>
      </c>
      <c r="H12" s="3">
        <f ca="1">IFERROR(IF(Pożyczka_nie_jest_spłacona*Pożyczka_jest_spłacona,Saldo_końcowe,""), "")</f>
        <v>320571.24367369409</v>
      </c>
    </row>
    <row r="13" spans="2:8" x14ac:dyDescent="0.15">
      <c r="B13" s="4">
        <f ca="1">IFERROR(IF(Pożyczka_nie_jest_spłacona*Pożyczka_jest_spłacona,Numer_spłaty,""), "")</f>
        <v>5</v>
      </c>
      <c r="C13" s="2">
        <f ca="1">IFERROR(IF(Pożyczka_nie_jest_spłacona*Pożyczka_jest_spłacona,Data_spłaty,""), "")</f>
        <v>45494</v>
      </c>
      <c r="D13" s="3">
        <f ca="1">IFERROR(IF(Pożyczka_nie_jest_spłacona*Pożyczka_jest_spłacona,Wartość_pożyczki,""), "")</f>
        <v>320571.24367369409</v>
      </c>
      <c r="E13" s="3">
        <f ca="1">IFERROR(IF(Pożyczka_nie_jest_spłacona*Pożyczka_jest_spłacona,Miesięczna_spłata,""), "")</f>
        <v>2176.4554674291244</v>
      </c>
      <c r="F13" s="3">
        <f ca="1">IFERROR(IF(Pożyczka_nie_jest_spłacona*Pożyczka_jest_spłacona,Kapitał,""), "")</f>
        <v>261.04228647880211</v>
      </c>
      <c r="G13" s="3">
        <f ca="1">IFERROR(IF(Pożyczka_nie_jest_spłacona*Pożyczka_jest_spłacona,Kwota_odsetek,""), "")</f>
        <v>1915.4131809503222</v>
      </c>
      <c r="H13" s="3">
        <f ca="1">IFERROR(IF(Pożyczka_nie_jest_spłacona*Pożyczka_jest_spłacona,Saldo_końcowe,""), "")</f>
        <v>320310.20138721529</v>
      </c>
    </row>
    <row r="14" spans="2:8" x14ac:dyDescent="0.15">
      <c r="B14" s="4">
        <f ca="1">IFERROR(IF(Pożyczka_nie_jest_spłacona*Pożyczka_jest_spłacona,Numer_spłaty,""), "")</f>
        <v>6</v>
      </c>
      <c r="C14" s="2">
        <f ca="1">IFERROR(IF(Pożyczka_nie_jest_spłacona*Pożyczka_jest_spłacona,Data_spłaty,""), "")</f>
        <v>45525</v>
      </c>
      <c r="D14" s="3">
        <f ca="1">IFERROR(IF(Pożyczka_nie_jest_spłacona*Pożyczka_jest_spłacona,Wartość_pożyczki,""), "")</f>
        <v>320310.20138721529</v>
      </c>
      <c r="E14" s="3">
        <f ca="1">IFERROR(IF(Pożyczka_nie_jest_spłacona*Pożyczka_jest_spłacona,Miesięczna_spłata,""), "")</f>
        <v>2176.4554674291244</v>
      </c>
      <c r="F14" s="3">
        <f ca="1">IFERROR(IF(Pożyczka_nie_jest_spłacona*Pożyczka_jest_spłacona,Kapitał,""), "")</f>
        <v>262.60201414051289</v>
      </c>
      <c r="G14" s="3">
        <f ca="1">IFERROR(IF(Pożyczka_nie_jest_spłacona*Pożyczka_jest_spłacona,Kwota_odsetek,""), "")</f>
        <v>1913.8534532886115</v>
      </c>
      <c r="H14" s="3">
        <f ca="1">IFERROR(IF(Pożyczka_nie_jest_spłacona*Pożyczka_jest_spłacona,Saldo_końcowe,""), "")</f>
        <v>320047.59937307477</v>
      </c>
    </row>
    <row r="15" spans="2:8" x14ac:dyDescent="0.15">
      <c r="B15" s="4">
        <f ca="1">IFERROR(IF(Pożyczka_nie_jest_spłacona*Pożyczka_jest_spłacona,Numer_spłaty,""), "")</f>
        <v>7</v>
      </c>
      <c r="C15" s="2">
        <f ca="1">IFERROR(IF(Pożyczka_nie_jest_spłacona*Pożyczka_jest_spłacona,Data_spłaty,""), "")</f>
        <v>45556</v>
      </c>
      <c r="D15" s="3">
        <f ca="1">IFERROR(IF(Pożyczka_nie_jest_spłacona*Pożyczka_jest_spłacona,Wartość_pożyczki,""), "")</f>
        <v>320047.59937307477</v>
      </c>
      <c r="E15" s="3">
        <f ca="1">IFERROR(IF(Pożyczka_nie_jest_spłacona*Pożyczka_jest_spłacona,Miesięczna_spłata,""), "")</f>
        <v>2176.4554674291244</v>
      </c>
      <c r="F15" s="3">
        <f ca="1">IFERROR(IF(Pożyczka_nie_jest_spłacona*Pożyczka_jest_spłacona,Kapitał,""), "")</f>
        <v>264.17106117500242</v>
      </c>
      <c r="G15" s="3">
        <f ca="1">IFERROR(IF(Pożyczka_nie_jest_spłacona*Pożyczka_jest_spłacona,Kwota_odsetek,""), "")</f>
        <v>1912.2844062541219</v>
      </c>
      <c r="H15" s="3">
        <f ca="1">IFERROR(IF(Pożyczka_nie_jest_spłacona*Pożyczka_jest_spłacona,Saldo_końcowe,""), "")</f>
        <v>319783.42831189977</v>
      </c>
    </row>
    <row r="16" spans="2:8" x14ac:dyDescent="0.15">
      <c r="B16" s="4">
        <f ca="1">IFERROR(IF(Pożyczka_nie_jest_spłacona*Pożyczka_jest_spłacona,Numer_spłaty,""), "")</f>
        <v>8</v>
      </c>
      <c r="C16" s="2">
        <f ca="1">IFERROR(IF(Pożyczka_nie_jest_spłacona*Pożyczka_jest_spłacona,Data_spłaty,""), "")</f>
        <v>45586</v>
      </c>
      <c r="D16" s="3">
        <f ca="1">IFERROR(IF(Pożyczka_nie_jest_spłacona*Pożyczka_jest_spłacona,Wartość_pożyczki,""), "")</f>
        <v>319783.42831189977</v>
      </c>
      <c r="E16" s="3">
        <f ca="1">IFERROR(IF(Pożyczka_nie_jest_spłacona*Pożyczka_jest_spłacona,Miesięczna_spłata,""), "")</f>
        <v>2176.4554674291244</v>
      </c>
      <c r="F16" s="3">
        <f ca="1">IFERROR(IF(Pożyczka_nie_jest_spłacona*Pożyczka_jest_spłacona,Kapitał,""), "")</f>
        <v>265.74948326552317</v>
      </c>
      <c r="G16" s="3">
        <f ca="1">IFERROR(IF(Pożyczka_nie_jest_spłacona*Pożyczka_jest_spłacona,Kwota_odsetek,""), "")</f>
        <v>1910.7059841636012</v>
      </c>
      <c r="H16" s="3">
        <f ca="1">IFERROR(IF(Pożyczka_nie_jest_spłacona*Pożyczka_jest_spłacona,Saldo_końcowe,""), "")</f>
        <v>319517.67882863426</v>
      </c>
    </row>
    <row r="17" spans="2:8" x14ac:dyDescent="0.15">
      <c r="B17" s="4">
        <f ca="1">IFERROR(IF(Pożyczka_nie_jest_spłacona*Pożyczka_jest_spłacona,Numer_spłaty,""), "")</f>
        <v>9</v>
      </c>
      <c r="C17" s="2">
        <f ca="1">IFERROR(IF(Pożyczka_nie_jest_spłacona*Pożyczka_jest_spłacona,Data_spłaty,""), "")</f>
        <v>45617</v>
      </c>
      <c r="D17" s="3">
        <f ca="1">IFERROR(IF(Pożyczka_nie_jest_spłacona*Pożyczka_jest_spłacona,Wartość_pożyczki,""), "")</f>
        <v>319517.67882863426</v>
      </c>
      <c r="E17" s="3">
        <f ca="1">IFERROR(IF(Pożyczka_nie_jest_spłacona*Pożyczka_jest_spłacona,Miesięczna_spłata,""), "")</f>
        <v>2176.4554674291244</v>
      </c>
      <c r="F17" s="3">
        <f ca="1">IFERROR(IF(Pożyczka_nie_jest_spłacona*Pożyczka_jest_spłacona,Kapitał,""), "")</f>
        <v>267.33733642803458</v>
      </c>
      <c r="G17" s="3">
        <f ca="1">IFERROR(IF(Pożyczka_nie_jest_spłacona*Pożyczka_jest_spłacona,Kwota_odsetek,""), "")</f>
        <v>1909.1181310010902</v>
      </c>
      <c r="H17" s="3">
        <f ca="1">IFERROR(IF(Pożyczka_nie_jest_spłacona*Pożyczka_jest_spłacona,Saldo_końcowe,""), "")</f>
        <v>319250.34149220621</v>
      </c>
    </row>
    <row r="18" spans="2:8" x14ac:dyDescent="0.15">
      <c r="B18" s="4">
        <f ca="1">IFERROR(IF(Pożyczka_nie_jest_spłacona*Pożyczka_jest_spłacona,Numer_spłaty,""), "")</f>
        <v>10</v>
      </c>
      <c r="C18" s="2">
        <f ca="1">IFERROR(IF(Pożyczka_nie_jest_spłacona*Pożyczka_jest_spłacona,Data_spłaty,""), "")</f>
        <v>45647</v>
      </c>
      <c r="D18" s="3">
        <f ca="1">IFERROR(IF(Pożyczka_nie_jest_spłacona*Pożyczka_jest_spłacona,Wartość_pożyczki,""), "")</f>
        <v>319250.34149220621</v>
      </c>
      <c r="E18" s="3">
        <f ca="1">IFERROR(IF(Pożyczka_nie_jest_spłacona*Pożyczka_jest_spłacona,Miesięczna_spłata,""), "")</f>
        <v>2176.4554674291244</v>
      </c>
      <c r="F18" s="3">
        <f ca="1">IFERROR(IF(Pożyczka_nie_jest_spłacona*Pożyczka_jest_spłacona,Kapitał,""), "")</f>
        <v>268.93467701319219</v>
      </c>
      <c r="G18" s="3">
        <f ca="1">IFERROR(IF(Pożyczka_nie_jest_spłacona*Pożyczka_jest_spłacona,Kwota_odsetek,""), "")</f>
        <v>1907.5207904159322</v>
      </c>
      <c r="H18" s="3">
        <f ca="1">IFERROR(IF(Pożyczka_nie_jest_spłacona*Pożyczka_jest_spłacona,Saldo_końcowe,""), "")</f>
        <v>318981.40681519301</v>
      </c>
    </row>
    <row r="19" spans="2:8" x14ac:dyDescent="0.15">
      <c r="B19" s="4">
        <f ca="1">IFERROR(IF(Pożyczka_nie_jest_spłacona*Pożyczka_jest_spłacona,Numer_spłaty,""), "")</f>
        <v>11</v>
      </c>
      <c r="C19" s="2">
        <f ca="1">IFERROR(IF(Pożyczka_nie_jest_spłacona*Pożyczka_jest_spłacona,Data_spłaty,""), "")</f>
        <v>45678</v>
      </c>
      <c r="D19" s="3">
        <f ca="1">IFERROR(IF(Pożyczka_nie_jest_spłacona*Pożyczka_jest_spłacona,Wartość_pożyczki,""), "")</f>
        <v>318981.40681519301</v>
      </c>
      <c r="E19" s="3">
        <f ca="1">IFERROR(IF(Pożyczka_nie_jest_spłacona*Pożyczka_jest_spłacona,Miesięczna_spłata,""), "")</f>
        <v>2176.4554674291244</v>
      </c>
      <c r="F19" s="3">
        <f ca="1">IFERROR(IF(Pożyczka_nie_jest_spłacona*Pożyczka_jest_spłacona,Kapitał,""), "")</f>
        <v>270.54156170834597</v>
      </c>
      <c r="G19" s="3">
        <f ca="1">IFERROR(IF(Pożyczka_nie_jest_spłacona*Pożyczka_jest_spłacona,Kwota_odsetek,""), "")</f>
        <v>1905.9139057207788</v>
      </c>
      <c r="H19" s="3">
        <f ca="1">IFERROR(IF(Pożyczka_nie_jest_spłacona*Pożyczka_jest_spłacona,Saldo_końcowe,""), "")</f>
        <v>318710.86525348469</v>
      </c>
    </row>
    <row r="20" spans="2:8" x14ac:dyDescent="0.15">
      <c r="B20" s="4">
        <f ca="1">IFERROR(IF(Pożyczka_nie_jest_spłacona*Pożyczka_jest_spłacona,Numer_spłaty,""), "")</f>
        <v>12</v>
      </c>
      <c r="C20" s="2">
        <f ca="1">IFERROR(IF(Pożyczka_nie_jest_spłacona*Pożyczka_jest_spłacona,Data_spłaty,""), "")</f>
        <v>45709</v>
      </c>
      <c r="D20" s="3">
        <f ca="1">IFERROR(IF(Pożyczka_nie_jest_spłacona*Pożyczka_jest_spłacona,Wartość_pożyczki,""), "")</f>
        <v>318710.86525348469</v>
      </c>
      <c r="E20" s="3">
        <f ca="1">IFERROR(IF(Pożyczka_nie_jest_spłacona*Pożyczka_jest_spłacona,Miesięczna_spłata,""), "")</f>
        <v>2176.4554674291244</v>
      </c>
      <c r="F20" s="3">
        <f ca="1">IFERROR(IF(Pożyczka_nie_jest_spłacona*Pożyczka_jest_spłacona,Kapitał,""), "")</f>
        <v>272.15804753955331</v>
      </c>
      <c r="G20" s="3">
        <f ca="1">IFERROR(IF(Pożyczka_nie_jest_spłacona*Pożyczka_jest_spłacona,Kwota_odsetek,""), "")</f>
        <v>1904.2974198895711</v>
      </c>
      <c r="H20" s="3">
        <f ca="1">IFERROR(IF(Pożyczka_nie_jest_spłacona*Pożyczka_jest_spłacona,Saldo_końcowe,""), "")</f>
        <v>318438.7072059451</v>
      </c>
    </row>
    <row r="21" spans="2:8" x14ac:dyDescent="0.15">
      <c r="B21" s="4">
        <f ca="1">IFERROR(IF(Pożyczka_nie_jest_spłacona*Pożyczka_jest_spłacona,Numer_spłaty,""), "")</f>
        <v>13</v>
      </c>
      <c r="C21" s="2">
        <f ca="1">IFERROR(IF(Pożyczka_nie_jest_spłacona*Pożyczka_jest_spłacona,Data_spłaty,""), "")</f>
        <v>45737</v>
      </c>
      <c r="D21" s="3">
        <f ca="1">IFERROR(IF(Pożyczka_nie_jest_spłacona*Pożyczka_jest_spłacona,Wartość_pożyczki,""), "")</f>
        <v>318438.7072059451</v>
      </c>
      <c r="E21" s="3">
        <f ca="1">IFERROR(IF(Pożyczka_nie_jest_spłacona*Pożyczka_jest_spłacona,Miesięczna_spłata,""), "")</f>
        <v>2176.4554674291244</v>
      </c>
      <c r="F21" s="3">
        <f ca="1">IFERROR(IF(Pożyczka_nie_jest_spłacona*Pożyczka_jest_spłacona,Kapitał,""), "")</f>
        <v>273.78419187360225</v>
      </c>
      <c r="G21" s="3">
        <f ca="1">IFERROR(IF(Pożyczka_nie_jest_spłacona*Pożyczka_jest_spłacona,Kwota_odsetek,""), "")</f>
        <v>1902.671275555522</v>
      </c>
      <c r="H21" s="3">
        <f ca="1">IFERROR(IF(Pożyczka_nie_jest_spłacona*Pożyczka_jest_spłacona,Saldo_końcowe,""), "")</f>
        <v>318164.92301407154</v>
      </c>
    </row>
    <row r="22" spans="2:8" x14ac:dyDescent="0.15">
      <c r="B22" s="4">
        <f ca="1">IFERROR(IF(Pożyczka_nie_jest_spłacona*Pożyczka_jest_spłacona,Numer_spłaty,""), "")</f>
        <v>14</v>
      </c>
      <c r="C22" s="2">
        <f ca="1">IFERROR(IF(Pożyczka_nie_jest_spłacona*Pożyczka_jest_spłacona,Data_spłaty,""), "")</f>
        <v>45768</v>
      </c>
      <c r="D22" s="3">
        <f ca="1">IFERROR(IF(Pożyczka_nie_jest_spłacona*Pożyczka_jest_spłacona,Wartość_pożyczki,""), "")</f>
        <v>318164.92301407154</v>
      </c>
      <c r="E22" s="3">
        <f ca="1">IFERROR(IF(Pożyczka_nie_jest_spłacona*Pożyczka_jest_spłacona,Miesięczna_spłata,""), "")</f>
        <v>2176.4554674291244</v>
      </c>
      <c r="F22" s="3">
        <f ca="1">IFERROR(IF(Pożyczka_nie_jest_spłacona*Pożyczka_jest_spłacona,Kapitał,""), "")</f>
        <v>275.42005242004694</v>
      </c>
      <c r="G22" s="3">
        <f ca="1">IFERROR(IF(Pożyczka_nie_jest_spłacona*Pożyczka_jest_spłacona,Kwota_odsetek,""), "")</f>
        <v>1901.0354150090775</v>
      </c>
      <c r="H22" s="3">
        <f ca="1">IFERROR(IF(Pożyczka_nie_jest_spłacona*Pożyczka_jest_spłacona,Saldo_końcowe,""), "")</f>
        <v>317889.50296165148</v>
      </c>
    </row>
    <row r="23" spans="2:8" x14ac:dyDescent="0.15">
      <c r="B23" s="4">
        <f ca="1">IFERROR(IF(Pożyczka_nie_jest_spłacona*Pożyczka_jest_spłacona,Numer_spłaty,""), "")</f>
        <v>15</v>
      </c>
      <c r="C23" s="2">
        <f ca="1">IFERROR(IF(Pożyczka_nie_jest_spłacona*Pożyczka_jest_spłacona,Data_spłaty,""), "")</f>
        <v>45798</v>
      </c>
      <c r="D23" s="3">
        <f ca="1">IFERROR(IF(Pożyczka_nie_jest_spłacona*Pożyczka_jest_spłacona,Wartość_pożyczki,""), "")</f>
        <v>317889.50296165148</v>
      </c>
      <c r="E23" s="3">
        <f ca="1">IFERROR(IF(Pożyczka_nie_jest_spłacona*Pożyczka_jest_spłacona,Miesięczna_spłata,""), "")</f>
        <v>2176.4554674291244</v>
      </c>
      <c r="F23" s="3">
        <f ca="1">IFERROR(IF(Pożyczka_nie_jest_spłacona*Pożyczka_jest_spłacona,Kapitał,""), "")</f>
        <v>277.06568723325665</v>
      </c>
      <c r="G23" s="3">
        <f ca="1">IFERROR(IF(Pożyczka_nie_jest_spłacona*Pożyczka_jest_spłacona,Kwota_odsetek,""), "")</f>
        <v>1899.3897801958676</v>
      </c>
      <c r="H23" s="3">
        <f ca="1">IFERROR(IF(Pożyczka_nie_jest_spłacona*Pożyczka_jest_spłacona,Saldo_końcowe,""), "")</f>
        <v>317612.43727441819</v>
      </c>
    </row>
    <row r="24" spans="2:8" x14ac:dyDescent="0.15">
      <c r="B24" s="4">
        <f ca="1">IFERROR(IF(Pożyczka_nie_jest_spłacona*Pożyczka_jest_spłacona,Numer_spłaty,""), "")</f>
        <v>16</v>
      </c>
      <c r="C24" s="2">
        <f ca="1">IFERROR(IF(Pożyczka_nie_jest_spłacona*Pożyczka_jest_spłacona,Data_spłaty,""), "")</f>
        <v>45829</v>
      </c>
      <c r="D24" s="3">
        <f ca="1">IFERROR(IF(Pożyczka_nie_jest_spłacona*Pożyczka_jest_spłacona,Wartość_pożyczki,""), "")</f>
        <v>317612.43727441819</v>
      </c>
      <c r="E24" s="3">
        <f ca="1">IFERROR(IF(Pożyczka_nie_jest_spłacona*Pożyczka_jest_spłacona,Miesięczna_spłata,""), "")</f>
        <v>2176.4554674291244</v>
      </c>
      <c r="F24" s="3">
        <f ca="1">IFERROR(IF(Pożyczka_nie_jest_spłacona*Pożyczka_jest_spłacona,Kapitał,""), "")</f>
        <v>278.72115471447546</v>
      </c>
      <c r="G24" s="3">
        <f ca="1">IFERROR(IF(Pożyczka_nie_jest_spłacona*Pożyczka_jest_spłacona,Kwota_odsetek,""), "")</f>
        <v>1897.7343127146491</v>
      </c>
      <c r="H24" s="3">
        <f ca="1">IFERROR(IF(Pożyczka_nie_jest_spłacona*Pożyczka_jest_spłacona,Saldo_końcowe,""), "")</f>
        <v>317333.71611970372</v>
      </c>
    </row>
    <row r="25" spans="2:8" x14ac:dyDescent="0.15">
      <c r="B25" s="4">
        <f ca="1">IFERROR(IF(Pożyczka_nie_jest_spłacona*Pożyczka_jest_spłacona,Numer_spłaty,""), "")</f>
        <v>17</v>
      </c>
      <c r="C25" s="2">
        <f ca="1">IFERROR(IF(Pożyczka_nie_jest_spłacona*Pożyczka_jest_spłacona,Data_spłaty,""), "")</f>
        <v>45859</v>
      </c>
      <c r="D25" s="3">
        <f ca="1">IFERROR(IF(Pożyczka_nie_jest_spłacona*Pożyczka_jest_spłacona,Wartość_pożyczki,""), "")</f>
        <v>317333.71611970372</v>
      </c>
      <c r="E25" s="3">
        <f ca="1">IFERROR(IF(Pożyczka_nie_jest_spłacona*Pożyczka_jest_spłacona,Miesięczna_spłata,""), "")</f>
        <v>2176.4554674291244</v>
      </c>
      <c r="F25" s="3">
        <f ca="1">IFERROR(IF(Pożyczka_nie_jest_spłacona*Pożyczka_jest_spłacona,Kapitał,""), "")</f>
        <v>280.38651361389435</v>
      </c>
      <c r="G25" s="3">
        <f ca="1">IFERROR(IF(Pożyczka_nie_jest_spłacona*Pożyczka_jest_spłacona,Kwota_odsetek,""), "")</f>
        <v>1896.0689538152301</v>
      </c>
      <c r="H25" s="3">
        <f ca="1">IFERROR(IF(Pożyczka_nie_jest_spłacona*Pożyczka_jest_spłacona,Saldo_końcowe,""), "")</f>
        <v>317053.3296060898</v>
      </c>
    </row>
    <row r="26" spans="2:8" x14ac:dyDescent="0.15">
      <c r="B26" s="4">
        <f ca="1">IFERROR(IF(Pożyczka_nie_jest_spłacona*Pożyczka_jest_spłacona,Numer_spłaty,""), "")</f>
        <v>18</v>
      </c>
      <c r="C26" s="2">
        <f ca="1">IFERROR(IF(Pożyczka_nie_jest_spłacona*Pożyczka_jest_spłacona,Data_spłaty,""), "")</f>
        <v>45890</v>
      </c>
      <c r="D26" s="3">
        <f ca="1">IFERROR(IF(Pożyczka_nie_jest_spłacona*Pożyczka_jest_spłacona,Wartość_pożyczki,""), "")</f>
        <v>317053.3296060898</v>
      </c>
      <c r="E26" s="3">
        <f ca="1">IFERROR(IF(Pożyczka_nie_jest_spłacona*Pożyczka_jest_spłacona,Miesięczna_spłata,""), "")</f>
        <v>2176.4554674291244</v>
      </c>
      <c r="F26" s="3">
        <f ca="1">IFERROR(IF(Pożyczka_nie_jest_spłacona*Pożyczka_jest_spłacona,Kapitał,""), "")</f>
        <v>282.06182303273732</v>
      </c>
      <c r="G26" s="3">
        <f ca="1">IFERROR(IF(Pożyczka_nie_jest_spłacona*Pożyczka_jest_spłacona,Kwota_odsetek,""), "")</f>
        <v>1894.3936443963869</v>
      </c>
      <c r="H26" s="3">
        <f ca="1">IFERROR(IF(Pożyczka_nie_jest_spłacona*Pożyczka_jest_spłacona,Saldo_końcowe,""), "")</f>
        <v>316771.26778305706</v>
      </c>
    </row>
    <row r="27" spans="2:8" x14ac:dyDescent="0.15">
      <c r="B27" s="4">
        <f ca="1">IFERROR(IF(Pożyczka_nie_jest_spłacona*Pożyczka_jest_spłacona,Numer_spłaty,""), "")</f>
        <v>19</v>
      </c>
      <c r="C27" s="2">
        <f ca="1">IFERROR(IF(Pożyczka_nie_jest_spłacona*Pożyczka_jest_spłacona,Data_spłaty,""), "")</f>
        <v>45921</v>
      </c>
      <c r="D27" s="3">
        <f ca="1">IFERROR(IF(Pożyczka_nie_jest_spłacona*Pożyczka_jest_spłacona,Wartość_pożyczki,""), "")</f>
        <v>316771.26778305706</v>
      </c>
      <c r="E27" s="3">
        <f ca="1">IFERROR(IF(Pożyczka_nie_jest_spłacona*Pożyczka_jest_spłacona,Miesięczna_spłata,""), "")</f>
        <v>2176.4554674291244</v>
      </c>
      <c r="F27" s="3">
        <f ca="1">IFERROR(IF(Pożyczka_nie_jest_spłacona*Pożyczka_jest_spłacona,Kapitał,""), "")</f>
        <v>283.74714242535805</v>
      </c>
      <c r="G27" s="3">
        <f ca="1">IFERROR(IF(Pożyczka_nie_jest_spłacona*Pożyczka_jest_spłacona,Kwota_odsetek,""), "")</f>
        <v>1892.7083250037663</v>
      </c>
      <c r="H27" s="3">
        <f ca="1">IFERROR(IF(Pożyczka_nie_jest_spłacona*Pożyczka_jest_spłacona,Saldo_końcowe,""), "")</f>
        <v>316487.52064063167</v>
      </c>
    </row>
    <row r="28" spans="2:8" x14ac:dyDescent="0.15">
      <c r="B28" s="4">
        <f ca="1">IFERROR(IF(Pożyczka_nie_jest_spłacona*Pożyczka_jest_spłacona,Numer_spłaty,""), "")</f>
        <v>20</v>
      </c>
      <c r="C28" s="2">
        <f ca="1">IFERROR(IF(Pożyczka_nie_jest_spłacona*Pożyczka_jest_spłacona,Data_spłaty,""), "")</f>
        <v>45951</v>
      </c>
      <c r="D28" s="3">
        <f ca="1">IFERROR(IF(Pożyczka_nie_jest_spłacona*Pożyczka_jest_spłacona,Wartość_pożyczki,""), "")</f>
        <v>316487.52064063167</v>
      </c>
      <c r="E28" s="3">
        <f ca="1">IFERROR(IF(Pożyczka_nie_jest_spłacona*Pożyczka_jest_spłacona,Miesięczna_spłata,""), "")</f>
        <v>2176.4554674291244</v>
      </c>
      <c r="F28" s="3">
        <f ca="1">IFERROR(IF(Pożyczka_nie_jest_spłacona*Pożyczka_jest_spłacona,Kapitał,""), "")</f>
        <v>285.44253160134957</v>
      </c>
      <c r="G28" s="3">
        <f ca="1">IFERROR(IF(Pożyczka_nie_jest_spłacona*Pożyczka_jest_spłacona,Kwota_odsetek,""), "")</f>
        <v>1891.012935827775</v>
      </c>
      <c r="H28" s="3">
        <f ca="1">IFERROR(IF(Pożyczka_nie_jest_spłacona*Pożyczka_jest_spłacona,Saldo_końcowe,""), "")</f>
        <v>316202.07810903038</v>
      </c>
    </row>
    <row r="29" spans="2:8" x14ac:dyDescent="0.15">
      <c r="B29" s="4">
        <f ca="1">IFERROR(IF(Pożyczka_nie_jest_spłacona*Pożyczka_jest_spłacona,Numer_spłaty,""), "")</f>
        <v>21</v>
      </c>
      <c r="C29" s="2">
        <f ca="1">IFERROR(IF(Pożyczka_nie_jest_spłacona*Pożyczka_jest_spłacona,Data_spłaty,""), "")</f>
        <v>45982</v>
      </c>
      <c r="D29" s="3">
        <f ca="1">IFERROR(IF(Pożyczka_nie_jest_spłacona*Pożyczka_jest_spłacona,Wartość_pożyczki,""), "")</f>
        <v>316202.07810903038</v>
      </c>
      <c r="E29" s="3">
        <f ca="1">IFERROR(IF(Pożyczka_nie_jest_spłacona*Pożyczka_jest_spłacona,Miesięczna_spłata,""), "")</f>
        <v>2176.4554674291244</v>
      </c>
      <c r="F29" s="3">
        <f ca="1">IFERROR(IF(Pożyczka_nie_jest_spłacona*Pożyczka_jest_spłacona,Kapitał,""), "")</f>
        <v>287.14805072766751</v>
      </c>
      <c r="G29" s="3">
        <f ca="1">IFERROR(IF(Pożyczka_nie_jest_spłacona*Pożyczka_jest_spłacona,Kwota_odsetek,""), "")</f>
        <v>1889.307416701457</v>
      </c>
      <c r="H29" s="3">
        <f ca="1">IFERROR(IF(Pożyczka_nie_jest_spłacona*Pożyczka_jest_spłacona,Saldo_końcowe,""), "")</f>
        <v>315914.93005830271</v>
      </c>
    </row>
    <row r="30" spans="2:8" x14ac:dyDescent="0.15">
      <c r="B30" s="4">
        <f ca="1">IFERROR(IF(Pożyczka_nie_jest_spłacona*Pożyczka_jest_spłacona,Numer_spłaty,""), "")</f>
        <v>22</v>
      </c>
      <c r="C30" s="2">
        <f ca="1">IFERROR(IF(Pożyczka_nie_jest_spłacona*Pożyczka_jest_spłacona,Data_spłaty,""), "")</f>
        <v>46012</v>
      </c>
      <c r="D30" s="3">
        <f ca="1">IFERROR(IF(Pożyczka_nie_jest_spłacona*Pożyczka_jest_spłacona,Wartość_pożyczki,""), "")</f>
        <v>315914.93005830271</v>
      </c>
      <c r="E30" s="3">
        <f ca="1">IFERROR(IF(Pożyczka_nie_jest_spłacona*Pożyczka_jest_spłacona,Miesięczna_spłata,""), "")</f>
        <v>2176.4554674291244</v>
      </c>
      <c r="F30" s="3">
        <f ca="1">IFERROR(IF(Pożyczka_nie_jest_spłacona*Pożyczka_jest_spłacona,Kapitał,""), "")</f>
        <v>288.86376033076544</v>
      </c>
      <c r="G30" s="3">
        <f ca="1">IFERROR(IF(Pożyczka_nie_jest_spłacona*Pożyczka_jest_spłacona,Kwota_odsetek,""), "")</f>
        <v>1887.5917070983592</v>
      </c>
      <c r="H30" s="3">
        <f ca="1">IFERROR(IF(Pożyczka_nie_jest_spłacona*Pożyczka_jest_spłacona,Saldo_końcowe,""), "")</f>
        <v>315626.06629797188</v>
      </c>
    </row>
    <row r="31" spans="2:8" x14ac:dyDescent="0.15">
      <c r="B31" s="4">
        <f ca="1">IFERROR(IF(Pożyczka_nie_jest_spłacona*Pożyczka_jest_spłacona,Numer_spłaty,""), "")</f>
        <v>23</v>
      </c>
      <c r="C31" s="2">
        <f ca="1">IFERROR(IF(Pożyczka_nie_jest_spłacona*Pożyczka_jest_spłacona,Data_spłaty,""), "")</f>
        <v>46043</v>
      </c>
      <c r="D31" s="3">
        <f ca="1">IFERROR(IF(Pożyczka_nie_jest_spłacona*Pożyczka_jest_spłacona,Wartość_pożyczki,""), "")</f>
        <v>315626.06629797188</v>
      </c>
      <c r="E31" s="3">
        <f ca="1">IFERROR(IF(Pożyczka_nie_jest_spłacona*Pożyczka_jest_spłacona,Miesięczna_spłata,""), "")</f>
        <v>2176.4554674291244</v>
      </c>
      <c r="F31" s="3">
        <f ca="1">IFERROR(IF(Pożyczka_nie_jest_spłacona*Pożyczka_jest_spłacona,Kapitał,""), "")</f>
        <v>290.58972129874172</v>
      </c>
      <c r="G31" s="3">
        <f ca="1">IFERROR(IF(Pożyczka_nie_jest_spłacona*Pożyczka_jest_spłacona,Kwota_odsetek,""), "")</f>
        <v>1885.8657461303828</v>
      </c>
      <c r="H31" s="3">
        <f ca="1">IFERROR(IF(Pożyczka_nie_jest_spłacona*Pożyczka_jest_spłacona,Saldo_końcowe,""), "")</f>
        <v>315335.47657667316</v>
      </c>
    </row>
    <row r="32" spans="2:8" x14ac:dyDescent="0.15">
      <c r="B32" s="4">
        <f ca="1">IFERROR(IF(Pożyczka_nie_jest_spłacona*Pożyczka_jest_spłacona,Numer_spłaty,""), "")</f>
        <v>24</v>
      </c>
      <c r="C32" s="2">
        <f ca="1">IFERROR(IF(Pożyczka_nie_jest_spłacona*Pożyczka_jest_spłacona,Data_spłaty,""), "")</f>
        <v>46074</v>
      </c>
      <c r="D32" s="3">
        <f ca="1">IFERROR(IF(Pożyczka_nie_jest_spłacona*Pożyczka_jest_spłacona,Wartość_pożyczki,""), "")</f>
        <v>315335.47657667316</v>
      </c>
      <c r="E32" s="3">
        <f ca="1">IFERROR(IF(Pożyczka_nie_jest_spłacona*Pożyczka_jest_spłacona,Miesięczna_spłata,""), "")</f>
        <v>2176.4554674291244</v>
      </c>
      <c r="F32" s="3">
        <f ca="1">IFERROR(IF(Pożyczka_nie_jest_spłacona*Pożyczka_jest_spłacona,Kapitał,""), "")</f>
        <v>292.32599488350178</v>
      </c>
      <c r="G32" s="3">
        <f ca="1">IFERROR(IF(Pożyczka_nie_jest_spłacona*Pożyczka_jest_spłacona,Kwota_odsetek,""), "")</f>
        <v>1884.129472545623</v>
      </c>
      <c r="H32" s="3">
        <f ca="1">IFERROR(IF(Pożyczka_nie_jest_spłacona*Pożyczka_jest_spłacona,Saldo_końcowe,""), "")</f>
        <v>315043.15058178967</v>
      </c>
    </row>
    <row r="33" spans="2:8" x14ac:dyDescent="0.15">
      <c r="B33" s="4">
        <f ca="1">IFERROR(IF(Pożyczka_nie_jest_spłacona*Pożyczka_jest_spłacona,Numer_spłaty,""), "")</f>
        <v>25</v>
      </c>
      <c r="C33" s="2">
        <f ca="1">IFERROR(IF(Pożyczka_nie_jest_spłacona*Pożyczka_jest_spłacona,Data_spłaty,""), "")</f>
        <v>46102</v>
      </c>
      <c r="D33" s="3">
        <f ca="1">IFERROR(IF(Pożyczka_nie_jest_spłacona*Pożyczka_jest_spłacona,Wartość_pożyczki,""), "")</f>
        <v>315043.15058178967</v>
      </c>
      <c r="E33" s="3">
        <f ca="1">IFERROR(IF(Pożyczka_nie_jest_spłacona*Pożyczka_jest_spłacona,Miesięczna_spłata,""), "")</f>
        <v>2176.4554674291244</v>
      </c>
      <c r="F33" s="3">
        <f ca="1">IFERROR(IF(Pożyczka_nie_jest_spłacona*Pożyczka_jest_spłacona,Kapitał,""), "")</f>
        <v>294.07264270293058</v>
      </c>
      <c r="G33" s="3">
        <f ca="1">IFERROR(IF(Pożyczka_nie_jest_spłacona*Pożyczka_jest_spłacona,Kwota_odsetek,""), "")</f>
        <v>1882.3828247261938</v>
      </c>
      <c r="H33" s="3">
        <f ca="1">IFERROR(IF(Pożyczka_nie_jest_spłacona*Pożyczka_jest_spłacona,Saldo_końcowe,""), "")</f>
        <v>314749.07793908671</v>
      </c>
    </row>
    <row r="34" spans="2:8" x14ac:dyDescent="0.15">
      <c r="B34" s="4">
        <f ca="1">IFERROR(IF(Pożyczka_nie_jest_spłacona*Pożyczka_jest_spłacona,Numer_spłaty,""), "")</f>
        <v>26</v>
      </c>
      <c r="C34" s="2">
        <f ca="1">IFERROR(IF(Pożyczka_nie_jest_spłacona*Pożyczka_jest_spłacona,Data_spłaty,""), "")</f>
        <v>46133</v>
      </c>
      <c r="D34" s="3">
        <f ca="1">IFERROR(IF(Pożyczka_nie_jest_spłacona*Pożyczka_jest_spłacona,Wartość_pożyczki,""), "")</f>
        <v>314749.07793908671</v>
      </c>
      <c r="E34" s="3">
        <f ca="1">IFERROR(IF(Pożyczka_nie_jest_spłacona*Pożyczka_jest_spłacona,Miesięczna_spłata,""), "")</f>
        <v>2176.4554674291244</v>
      </c>
      <c r="F34" s="3">
        <f ca="1">IFERROR(IF(Pożyczka_nie_jest_spłacona*Pożyczka_jest_spłacona,Kapitał,""), "")</f>
        <v>295.8297267430807</v>
      </c>
      <c r="G34" s="3">
        <f ca="1">IFERROR(IF(Pożyczka_nie_jest_spłacona*Pożyczka_jest_spłacona,Kwota_odsetek,""), "")</f>
        <v>1880.6257406860439</v>
      </c>
      <c r="H34" s="3">
        <f ca="1">IFERROR(IF(Pożyczka_nie_jest_spłacona*Pożyczka_jest_spłacona,Saldo_końcowe,""), "")</f>
        <v>314453.24821234361</v>
      </c>
    </row>
    <row r="35" spans="2:8" x14ac:dyDescent="0.15">
      <c r="B35" s="4">
        <f ca="1">IFERROR(IF(Pożyczka_nie_jest_spłacona*Pożyczka_jest_spłacona,Numer_spłaty,""), "")</f>
        <v>27</v>
      </c>
      <c r="C35" s="2">
        <f ca="1">IFERROR(IF(Pożyczka_nie_jest_spłacona*Pożyczka_jest_spłacona,Data_spłaty,""), "")</f>
        <v>46163</v>
      </c>
      <c r="D35" s="3">
        <f ca="1">IFERROR(IF(Pożyczka_nie_jest_spłacona*Pożyczka_jest_spłacona,Wartość_pożyczki,""), "")</f>
        <v>314453.24821234361</v>
      </c>
      <c r="E35" s="3">
        <f ca="1">IFERROR(IF(Pożyczka_nie_jest_spłacona*Pożyczka_jest_spłacona,Miesięczna_spłata,""), "")</f>
        <v>2176.4554674291244</v>
      </c>
      <c r="F35" s="3">
        <f ca="1">IFERROR(IF(Pożyczka_nie_jest_spłacona*Pożyczka_jest_spłacona,Kapitał,""), "")</f>
        <v>297.5973093603705</v>
      </c>
      <c r="G35" s="3">
        <f ca="1">IFERROR(IF(Pożyczka_nie_jest_spłacona*Pożyczka_jest_spłacona,Kwota_odsetek,""), "")</f>
        <v>1878.8581580687539</v>
      </c>
      <c r="H35" s="3">
        <f ca="1">IFERROR(IF(Pożyczka_nie_jest_spłacona*Pożyczka_jest_spłacona,Saldo_końcowe,""), "")</f>
        <v>314155.65090298327</v>
      </c>
    </row>
    <row r="36" spans="2:8" x14ac:dyDescent="0.15">
      <c r="B36" s="4">
        <f ca="1">IFERROR(IF(Pożyczka_nie_jest_spłacona*Pożyczka_jest_spłacona,Numer_spłaty,""), "")</f>
        <v>28</v>
      </c>
      <c r="C36" s="2">
        <f ca="1">IFERROR(IF(Pożyczka_nie_jest_spłacona*Pożyczka_jest_spłacona,Data_spłaty,""), "")</f>
        <v>46194</v>
      </c>
      <c r="D36" s="3">
        <f ca="1">IFERROR(IF(Pożyczka_nie_jest_spłacona*Pożyczka_jest_spłacona,Wartość_pożyczki,""), "")</f>
        <v>314155.65090298327</v>
      </c>
      <c r="E36" s="3">
        <f ca="1">IFERROR(IF(Pożyczka_nie_jest_spłacona*Pożyczka_jest_spłacona,Miesięczna_spłata,""), "")</f>
        <v>2176.4554674291244</v>
      </c>
      <c r="F36" s="3">
        <f ca="1">IFERROR(IF(Pożyczka_nie_jest_spłacona*Pożyczka_jest_spłacona,Kapitał,""), "")</f>
        <v>299.37545328379878</v>
      </c>
      <c r="G36" s="3">
        <f ca="1">IFERROR(IF(Pożyczka_nie_jest_spłacona*Pożyczka_jest_spłacona,Kwota_odsetek,""), "")</f>
        <v>1877.0800141453258</v>
      </c>
      <c r="H36" s="3">
        <f ca="1">IFERROR(IF(Pożyczka_nie_jest_spłacona*Pożyczka_jest_spłacona,Saldo_końcowe,""), "")</f>
        <v>313856.27544969943</v>
      </c>
    </row>
    <row r="37" spans="2:8" x14ac:dyDescent="0.15">
      <c r="B37" s="4">
        <f ca="1">IFERROR(IF(Pożyczka_nie_jest_spłacona*Pożyczka_jest_spłacona,Numer_spłaty,""), "")</f>
        <v>29</v>
      </c>
      <c r="C37" s="2">
        <f ca="1">IFERROR(IF(Pożyczka_nie_jest_spłacona*Pożyczka_jest_spłacona,Data_spłaty,""), "")</f>
        <v>46224</v>
      </c>
      <c r="D37" s="3">
        <f ca="1">IFERROR(IF(Pożyczka_nie_jest_spłacona*Pożyczka_jest_spłacona,Wartość_pożyczki,""), "")</f>
        <v>313856.27544969943</v>
      </c>
      <c r="E37" s="3">
        <f ca="1">IFERROR(IF(Pożyczka_nie_jest_spłacona*Pożyczka_jest_spłacona,Miesięczna_spłata,""), "")</f>
        <v>2176.4554674291244</v>
      </c>
      <c r="F37" s="3">
        <f ca="1">IFERROR(IF(Pożyczka_nie_jest_spłacona*Pożyczka_jest_spłacona,Kapitał,""), "")</f>
        <v>301.16422161716946</v>
      </c>
      <c r="G37" s="3">
        <f ca="1">IFERROR(IF(Pożyczka_nie_jest_spłacona*Pożyczka_jest_spłacona,Kwota_odsetek,""), "")</f>
        <v>1875.2912458119549</v>
      </c>
      <c r="H37" s="3">
        <f ca="1">IFERROR(IF(Pożyczka_nie_jest_spłacona*Pożyczka_jest_spłacona,Saldo_końcowe,""), "")</f>
        <v>313555.11122808227</v>
      </c>
    </row>
    <row r="38" spans="2:8" x14ac:dyDescent="0.15">
      <c r="B38" s="4">
        <f ca="1">IFERROR(IF(Pożyczka_nie_jest_spłacona*Pożyczka_jest_spłacona,Numer_spłaty,""), "")</f>
        <v>30</v>
      </c>
      <c r="C38" s="2">
        <f ca="1">IFERROR(IF(Pożyczka_nie_jest_spłacona*Pożyczka_jest_spłacona,Data_spłaty,""), "")</f>
        <v>46255</v>
      </c>
      <c r="D38" s="3">
        <f ca="1">IFERROR(IF(Pożyczka_nie_jest_spłacona*Pożyczka_jest_spłacona,Wartość_pożyczki,""), "")</f>
        <v>313555.11122808227</v>
      </c>
      <c r="E38" s="3">
        <f ca="1">IFERROR(IF(Pożyczka_nie_jest_spłacona*Pożyczka_jest_spłacona,Miesięczna_spłata,""), "")</f>
        <v>2176.4554674291244</v>
      </c>
      <c r="F38" s="3">
        <f ca="1">IFERROR(IF(Pożyczka_nie_jest_spłacona*Pożyczka_jest_spłacona,Kapitał,""), "")</f>
        <v>302.96367784133207</v>
      </c>
      <c r="G38" s="3">
        <f ca="1">IFERROR(IF(Pożyczka_nie_jest_spłacona*Pożyczka_jest_spłacona,Kwota_odsetek,""), "")</f>
        <v>1873.4917895877923</v>
      </c>
      <c r="H38" s="3">
        <f ca="1">IFERROR(IF(Pożyczka_nie_jest_spłacona*Pożyczka_jest_spłacona,Saldo_końcowe,""), "")</f>
        <v>313252.14755024097</v>
      </c>
    </row>
    <row r="39" spans="2:8" x14ac:dyDescent="0.15">
      <c r="B39" s="4">
        <f ca="1">IFERROR(IF(Pożyczka_nie_jest_spłacona*Pożyczka_jest_spłacona,Numer_spłaty,""), "")</f>
        <v>31</v>
      </c>
      <c r="C39" s="2">
        <f ca="1">IFERROR(IF(Pożyczka_nie_jest_spłacona*Pożyczka_jest_spłacona,Data_spłaty,""), "")</f>
        <v>46286</v>
      </c>
      <c r="D39" s="3">
        <f ca="1">IFERROR(IF(Pożyczka_nie_jest_spłacona*Pożyczka_jest_spłacona,Wartość_pożyczki,""), "")</f>
        <v>313252.14755024097</v>
      </c>
      <c r="E39" s="3">
        <f ca="1">IFERROR(IF(Pożyczka_nie_jest_spłacona*Pożyczka_jest_spłacona,Miesięczna_spłata,""), "")</f>
        <v>2176.4554674291244</v>
      </c>
      <c r="F39" s="3">
        <f ca="1">IFERROR(IF(Pożyczka_nie_jest_spłacona*Pożyczka_jest_spłacona,Kapitał,""), "")</f>
        <v>304.77388581643396</v>
      </c>
      <c r="G39" s="3">
        <f ca="1">IFERROR(IF(Pożyczka_nie_jest_spłacona*Pożyczka_jest_spłacona,Kwota_odsetek,""), "")</f>
        <v>1871.6815816126907</v>
      </c>
      <c r="H39" s="3">
        <f ca="1">IFERROR(IF(Pożyczka_nie_jest_spłacona*Pożyczka_jest_spłacona,Saldo_końcowe,""), "")</f>
        <v>312947.37366442452</v>
      </c>
    </row>
    <row r="40" spans="2:8" x14ac:dyDescent="0.15">
      <c r="B40" s="4">
        <f ca="1">IFERROR(IF(Pożyczka_nie_jest_spłacona*Pożyczka_jest_spłacona,Numer_spłaty,""), "")</f>
        <v>32</v>
      </c>
      <c r="C40" s="2">
        <f ca="1">IFERROR(IF(Pożyczka_nie_jest_spłacona*Pożyczka_jest_spłacona,Data_spłaty,""), "")</f>
        <v>46316</v>
      </c>
      <c r="D40" s="3">
        <f ca="1">IFERROR(IF(Pożyczka_nie_jest_spłacona*Pożyczka_jest_spłacona,Wartość_pożyczki,""), "")</f>
        <v>312947.37366442452</v>
      </c>
      <c r="E40" s="3">
        <f ca="1">IFERROR(IF(Pożyczka_nie_jest_spłacona*Pożyczka_jest_spłacona,Miesięczna_spłata,""), "")</f>
        <v>2176.4554674291244</v>
      </c>
      <c r="F40" s="3">
        <f ca="1">IFERROR(IF(Pożyczka_nie_jest_spłacona*Pożyczka_jest_spłacona,Kapitał,""), "")</f>
        <v>306.59490978418722</v>
      </c>
      <c r="G40" s="3">
        <f ca="1">IFERROR(IF(Pożyczka_nie_jest_spłacona*Pożyczka_jest_spłacona,Kwota_odsetek,""), "")</f>
        <v>1869.8605576449372</v>
      </c>
      <c r="H40" s="3">
        <f ca="1">IFERROR(IF(Pożyczka_nie_jest_spłacona*Pożyczka_jest_spłacona,Saldo_końcowe,""), "")</f>
        <v>312640.77875464037</v>
      </c>
    </row>
    <row r="41" spans="2:8" x14ac:dyDescent="0.15">
      <c r="B41" s="4">
        <f ca="1">IFERROR(IF(Pożyczka_nie_jest_spłacona*Pożyczka_jest_spłacona,Numer_spłaty,""), "")</f>
        <v>33</v>
      </c>
      <c r="C41" s="2">
        <f ca="1">IFERROR(IF(Pożyczka_nie_jest_spłacona*Pożyczka_jest_spłacona,Data_spłaty,""), "")</f>
        <v>46347</v>
      </c>
      <c r="D41" s="3">
        <f ca="1">IFERROR(IF(Pożyczka_nie_jest_spłacona*Pożyczka_jest_spłacona,Wartość_pożyczki,""), "")</f>
        <v>312640.77875464037</v>
      </c>
      <c r="E41" s="3">
        <f ca="1">IFERROR(IF(Pożyczka_nie_jest_spłacona*Pożyczka_jest_spłacona,Miesięczna_spłata,""), "")</f>
        <v>2176.4554674291244</v>
      </c>
      <c r="F41" s="3">
        <f ca="1">IFERROR(IF(Pożyczka_nie_jest_spłacona*Pożyczka_jest_spłacona,Kapitał,""), "")</f>
        <v>308.42681437014778</v>
      </c>
      <c r="G41" s="3">
        <f ca="1">IFERROR(IF(Pożyczka_nie_jest_spłacona*Pożyczka_jest_spłacona,Kwota_odsetek,""), "")</f>
        <v>1868.0286530589767</v>
      </c>
      <c r="H41" s="3">
        <f ca="1">IFERROR(IF(Pożyczka_nie_jest_spłacona*Pożyczka_jest_spłacona,Saldo_końcowe,""), "")</f>
        <v>312332.35194027016</v>
      </c>
    </row>
    <row r="42" spans="2:8" x14ac:dyDescent="0.15">
      <c r="B42" s="4">
        <f ca="1">IFERROR(IF(Pożyczka_nie_jest_spłacona*Pożyczka_jest_spłacona,Numer_spłaty,""), "")</f>
        <v>34</v>
      </c>
      <c r="C42" s="2">
        <f ca="1">IFERROR(IF(Pożyczka_nie_jest_spłacona*Pożyczka_jest_spłacona,Data_spłaty,""), "")</f>
        <v>46377</v>
      </c>
      <c r="D42" s="3">
        <f ca="1">IFERROR(IF(Pożyczka_nie_jest_spłacona*Pożyczka_jest_spłacona,Wartość_pożyczki,""), "")</f>
        <v>312332.35194027016</v>
      </c>
      <c r="E42" s="3">
        <f ca="1">IFERROR(IF(Pożyczka_nie_jest_spłacona*Pożyczka_jest_spłacona,Miesięczna_spłata,""), "")</f>
        <v>2176.4554674291244</v>
      </c>
      <c r="F42" s="3">
        <f ca="1">IFERROR(IF(Pożyczka_nie_jest_spłacona*Pożyczka_jest_spłacona,Kapitał,""), "")</f>
        <v>310.26966458600936</v>
      </c>
      <c r="G42" s="3">
        <f ca="1">IFERROR(IF(Pożyczka_nie_jest_spłacona*Pożyczka_jest_spłacona,Kwota_odsetek,""), "")</f>
        <v>1866.185802843115</v>
      </c>
      <c r="H42" s="3">
        <f ca="1">IFERROR(IF(Pożyczka_nie_jest_spłacona*Pożyczka_jest_spłacona,Saldo_końcowe,""), "")</f>
        <v>312022.08227568417</v>
      </c>
    </row>
    <row r="43" spans="2:8" x14ac:dyDescent="0.15">
      <c r="B43" s="4">
        <f ca="1">IFERROR(IF(Pożyczka_nie_jest_spłacona*Pożyczka_jest_spłacona,Numer_spłaty,""), "")</f>
        <v>35</v>
      </c>
      <c r="C43" s="2">
        <f ca="1">IFERROR(IF(Pożyczka_nie_jest_spłacona*Pożyczka_jest_spłacona,Data_spłaty,""), "")</f>
        <v>46408</v>
      </c>
      <c r="D43" s="3">
        <f ca="1">IFERROR(IF(Pożyczka_nie_jest_spłacona*Pożyczka_jest_spłacona,Wartość_pożyczki,""), "")</f>
        <v>312022.08227568417</v>
      </c>
      <c r="E43" s="3">
        <f ca="1">IFERROR(IF(Pożyczka_nie_jest_spłacona*Pożyczka_jest_spłacona,Miesięczna_spłata,""), "")</f>
        <v>2176.4554674291244</v>
      </c>
      <c r="F43" s="3">
        <f ca="1">IFERROR(IF(Pożyczka_nie_jest_spłacona*Pożyczka_jest_spłacona,Kapitał,""), "")</f>
        <v>312.12352583191074</v>
      </c>
      <c r="G43" s="3">
        <f ca="1">IFERROR(IF(Pożyczka_nie_jest_spłacona*Pożyczka_jest_spłacona,Kwota_odsetek,""), "")</f>
        <v>1864.3319415972137</v>
      </c>
      <c r="H43" s="3">
        <f ca="1">IFERROR(IF(Pożyczka_nie_jest_spłacona*Pożyczka_jest_spłacona,Saldo_końcowe,""), "")</f>
        <v>311709.9587498522</v>
      </c>
    </row>
    <row r="44" spans="2:8" x14ac:dyDescent="0.15">
      <c r="B44" s="4">
        <f ca="1">IFERROR(IF(Pożyczka_nie_jest_spłacona*Pożyczka_jest_spłacona,Numer_spłaty,""), "")</f>
        <v>36</v>
      </c>
      <c r="C44" s="2">
        <f ca="1">IFERROR(IF(Pożyczka_nie_jest_spłacona*Pożyczka_jest_spłacona,Data_spłaty,""), "")</f>
        <v>46439</v>
      </c>
      <c r="D44" s="3">
        <f ca="1">IFERROR(IF(Pożyczka_nie_jest_spłacona*Pożyczka_jest_spłacona,Wartość_pożyczki,""), "")</f>
        <v>311709.9587498522</v>
      </c>
      <c r="E44" s="3">
        <f ca="1">IFERROR(IF(Pożyczka_nie_jest_spłacona*Pożyczka_jest_spłacona,Miesięczna_spłata,""), "")</f>
        <v>2176.4554674291244</v>
      </c>
      <c r="F44" s="3">
        <f ca="1">IFERROR(IF(Pożyczka_nie_jest_spłacona*Pożyczka_jest_spłacona,Kapitał,""), "")</f>
        <v>313.98846389875649</v>
      </c>
      <c r="G44" s="3">
        <f ca="1">IFERROR(IF(Pożyczka_nie_jest_spłacona*Pożyczka_jest_spłacona,Kwota_odsetek,""), "")</f>
        <v>1862.4670035303679</v>
      </c>
      <c r="H44" s="3">
        <f ca="1">IFERROR(IF(Pożyczka_nie_jest_spłacona*Pożyczka_jest_spłacona,Saldo_końcowe,""), "")</f>
        <v>311395.97028595349</v>
      </c>
    </row>
    <row r="45" spans="2:8" x14ac:dyDescent="0.15">
      <c r="B45" s="4">
        <f ca="1">IFERROR(IF(Pożyczka_nie_jest_spłacona*Pożyczka_jest_spłacona,Numer_spłaty,""), "")</f>
        <v>37</v>
      </c>
      <c r="C45" s="2">
        <f ca="1">IFERROR(IF(Pożyczka_nie_jest_spłacona*Pożyczka_jest_spłacona,Data_spłaty,""), "")</f>
        <v>46467</v>
      </c>
      <c r="D45" s="3">
        <f ca="1">IFERROR(IF(Pożyczka_nie_jest_spłacona*Pożyczka_jest_spłacona,Wartość_pożyczki,""), "")</f>
        <v>311395.97028595349</v>
      </c>
      <c r="E45" s="3">
        <f ca="1">IFERROR(IF(Pożyczka_nie_jest_spłacona*Pożyczka_jest_spłacona,Miesięczna_spłata,""), "")</f>
        <v>2176.4554674291244</v>
      </c>
      <c r="F45" s="3">
        <f ca="1">IFERROR(IF(Pożyczka_nie_jest_spłacona*Pożyczka_jest_spłacona,Kapitał,""), "")</f>
        <v>315.86454497055149</v>
      </c>
      <c r="G45" s="3">
        <f ca="1">IFERROR(IF(Pożyczka_nie_jest_spłacona*Pożyczka_jest_spłacona,Kwota_odsetek,""), "")</f>
        <v>1860.5909224585732</v>
      </c>
      <c r="H45" s="3">
        <f ca="1">IFERROR(IF(Pożyczka_nie_jest_spłacona*Pożyczka_jest_spłacona,Saldo_końcowe,""), "")</f>
        <v>311080.10574098292</v>
      </c>
    </row>
    <row r="46" spans="2:8" x14ac:dyDescent="0.15">
      <c r="B46" s="4">
        <f ca="1">IFERROR(IF(Pożyczka_nie_jest_spłacona*Pożyczka_jest_spłacona,Numer_spłaty,""), "")</f>
        <v>38</v>
      </c>
      <c r="C46" s="2">
        <f ca="1">IFERROR(IF(Pożyczka_nie_jest_spłacona*Pożyczka_jest_spłacona,Data_spłaty,""), "")</f>
        <v>46498</v>
      </c>
      <c r="D46" s="3">
        <f ca="1">IFERROR(IF(Pożyczka_nie_jest_spłacona*Pożyczka_jest_spłacona,Wartość_pożyczki,""), "")</f>
        <v>311080.10574098292</v>
      </c>
      <c r="E46" s="3">
        <f ca="1">IFERROR(IF(Pożyczka_nie_jest_spłacona*Pożyczka_jest_spłacona,Miesięczna_spłata,""), "")</f>
        <v>2176.4554674291244</v>
      </c>
      <c r="F46" s="3">
        <f ca="1">IFERROR(IF(Pożyczka_nie_jest_spłacona*Pożyczka_jest_spłacona,Kapitał,""), "")</f>
        <v>317.75183562675056</v>
      </c>
      <c r="G46" s="3">
        <f ca="1">IFERROR(IF(Pożyczka_nie_jest_spłacona*Pożyczka_jest_spłacona,Kwota_odsetek,""), "")</f>
        <v>1858.703631802374</v>
      </c>
      <c r="H46" s="3">
        <f ca="1">IFERROR(IF(Pożyczka_nie_jest_spłacona*Pożyczka_jest_spłacona,Saldo_końcowe,""), "")</f>
        <v>310762.35390535614</v>
      </c>
    </row>
    <row r="47" spans="2:8" x14ac:dyDescent="0.15">
      <c r="B47" s="4">
        <f ca="1">IFERROR(IF(Pożyczka_nie_jest_spłacona*Pożyczka_jest_spłacona,Numer_spłaty,""), "")</f>
        <v>39</v>
      </c>
      <c r="C47" s="2">
        <f ca="1">IFERROR(IF(Pożyczka_nie_jest_spłacona*Pożyczka_jest_spłacona,Data_spłaty,""), "")</f>
        <v>46528</v>
      </c>
      <c r="D47" s="3">
        <f ca="1">IFERROR(IF(Pożyczka_nie_jest_spłacona*Pożyczka_jest_spłacona,Wartość_pożyczki,""), "")</f>
        <v>310762.35390535614</v>
      </c>
      <c r="E47" s="3">
        <f ca="1">IFERROR(IF(Pożyczka_nie_jest_spłacona*Pożyczka_jest_spłacona,Miesięczna_spłata,""), "")</f>
        <v>2176.4554674291244</v>
      </c>
      <c r="F47" s="3">
        <f ca="1">IFERROR(IF(Pożyczka_nie_jest_spłacona*Pożyczka_jest_spłacona,Kapitał,""), "")</f>
        <v>319.65040284462037</v>
      </c>
      <c r="G47" s="3">
        <f ca="1">IFERROR(IF(Pożyczka_nie_jest_spłacona*Pożyczka_jest_spłacona,Kwota_odsetek,""), "")</f>
        <v>1856.805064584504</v>
      </c>
      <c r="H47" s="3">
        <f ca="1">IFERROR(IF(Pożyczka_nie_jest_spłacona*Pożyczka_jest_spłacona,Saldo_końcowe,""), "")</f>
        <v>310442.70350251155</v>
      </c>
    </row>
    <row r="48" spans="2:8" x14ac:dyDescent="0.15">
      <c r="B48" s="4">
        <f ca="1">IFERROR(IF(Pożyczka_nie_jest_spłacona*Pożyczka_jest_spłacona,Numer_spłaty,""), "")</f>
        <v>40</v>
      </c>
      <c r="C48" s="2">
        <f ca="1">IFERROR(IF(Pożyczka_nie_jest_spłacona*Pożyczka_jest_spłacona,Data_spłaty,""), "")</f>
        <v>46559</v>
      </c>
      <c r="D48" s="3">
        <f ca="1">IFERROR(IF(Pożyczka_nie_jest_spłacona*Pożyczka_jest_spłacona,Wartość_pożyczki,""), "")</f>
        <v>310442.70350251155</v>
      </c>
      <c r="E48" s="3">
        <f ca="1">IFERROR(IF(Pożyczka_nie_jest_spłacona*Pożyczka_jest_spłacona,Miesięczna_spłata,""), "")</f>
        <v>2176.4554674291244</v>
      </c>
      <c r="F48" s="3">
        <f ca="1">IFERROR(IF(Pożyczka_nie_jest_spłacona*Pożyczka_jest_spłacona,Kapitał,""), "")</f>
        <v>321.56031400161703</v>
      </c>
      <c r="G48" s="3">
        <f ca="1">IFERROR(IF(Pożyczka_nie_jest_spłacona*Pożyczka_jest_spłacona,Kwota_odsetek,""), "")</f>
        <v>1854.8951534275077</v>
      </c>
      <c r="H48" s="3">
        <f ca="1">IFERROR(IF(Pożyczka_nie_jest_spłacona*Pożyczka_jest_spłacona,Saldo_końcowe,""), "")</f>
        <v>310121.14318850992</v>
      </c>
    </row>
    <row r="49" spans="2:8" x14ac:dyDescent="0.15">
      <c r="B49" s="4">
        <f ca="1">IFERROR(IF(Pożyczka_nie_jest_spłacona*Pożyczka_jest_spłacona,Numer_spłaty,""), "")</f>
        <v>41</v>
      </c>
      <c r="C49" s="2">
        <f ca="1">IFERROR(IF(Pożyczka_nie_jest_spłacona*Pożyczka_jest_spłacona,Data_spłaty,""), "")</f>
        <v>46589</v>
      </c>
      <c r="D49" s="3">
        <f ca="1">IFERROR(IF(Pożyczka_nie_jest_spłacona*Pożyczka_jest_spłacona,Wartość_pożyczki,""), "")</f>
        <v>310121.14318850992</v>
      </c>
      <c r="E49" s="3">
        <f ca="1">IFERROR(IF(Pożyczka_nie_jest_spłacona*Pożyczka_jest_spłacona,Miesięczna_spłata,""), "")</f>
        <v>2176.4554674291244</v>
      </c>
      <c r="F49" s="3">
        <f ca="1">IFERROR(IF(Pożyczka_nie_jest_spłacona*Pożyczka_jest_spłacona,Kapitał,""), "")</f>
        <v>323.48163687777662</v>
      </c>
      <c r="G49" s="3">
        <f ca="1">IFERROR(IF(Pożyczka_nie_jest_spłacona*Pożyczka_jest_spłacona,Kwota_odsetek,""), "")</f>
        <v>1852.9738305513479</v>
      </c>
      <c r="H49" s="3">
        <f ca="1">IFERROR(IF(Pożyczka_nie_jest_spłacona*Pożyczka_jest_spłacona,Saldo_końcowe,""), "")</f>
        <v>309797.6615516321</v>
      </c>
    </row>
    <row r="50" spans="2:8" x14ac:dyDescent="0.15">
      <c r="B50" s="4">
        <f ca="1">IFERROR(IF(Pożyczka_nie_jest_spłacona*Pożyczka_jest_spłacona,Numer_spłaty,""), "")</f>
        <v>42</v>
      </c>
      <c r="C50" s="2">
        <f ca="1">IFERROR(IF(Pożyczka_nie_jest_spłacona*Pożyczka_jest_spłacona,Data_spłaty,""), "")</f>
        <v>46620</v>
      </c>
      <c r="D50" s="3">
        <f ca="1">IFERROR(IF(Pożyczka_nie_jest_spłacona*Pożyczka_jest_spłacona,Wartość_pożyczki,""), "")</f>
        <v>309797.6615516321</v>
      </c>
      <c r="E50" s="3">
        <f ca="1">IFERROR(IF(Pożyczka_nie_jest_spłacona*Pożyczka_jest_spłacona,Miesięczna_spłata,""), "")</f>
        <v>2176.4554674291244</v>
      </c>
      <c r="F50" s="3">
        <f ca="1">IFERROR(IF(Pożyczka_nie_jest_spłacona*Pożyczka_jest_spłacona,Kapitał,""), "")</f>
        <v>325.41443965812135</v>
      </c>
      <c r="G50" s="3">
        <f ca="1">IFERROR(IF(Pożyczka_nie_jest_spłacona*Pożyczka_jest_spłacona,Kwota_odsetek,""), "")</f>
        <v>1851.041027771003</v>
      </c>
      <c r="H50" s="3">
        <f ca="1">IFERROR(IF(Pożyczka_nie_jest_spłacona*Pożyczka_jest_spłacona,Saldo_końcowe,""), "")</f>
        <v>309472.24711197399</v>
      </c>
    </row>
    <row r="51" spans="2:8" x14ac:dyDescent="0.15">
      <c r="B51" s="4">
        <f ca="1">IFERROR(IF(Pożyczka_nie_jest_spłacona*Pożyczka_jest_spłacona,Numer_spłaty,""), "")</f>
        <v>43</v>
      </c>
      <c r="C51" s="2">
        <f ca="1">IFERROR(IF(Pożyczka_nie_jest_spłacona*Pożyczka_jest_spłacona,Data_spłaty,""), "")</f>
        <v>46651</v>
      </c>
      <c r="D51" s="3">
        <f ca="1">IFERROR(IF(Pożyczka_nie_jest_spłacona*Pożyczka_jest_spłacona,Wartość_pożyczki,""), "")</f>
        <v>309472.24711197399</v>
      </c>
      <c r="E51" s="3">
        <f ca="1">IFERROR(IF(Pożyczka_nie_jest_spłacona*Pożyczka_jest_spłacona,Miesięczna_spłata,""), "")</f>
        <v>2176.4554674291244</v>
      </c>
      <c r="F51" s="3">
        <f ca="1">IFERROR(IF(Pożyczka_nie_jest_spłacona*Pożyczka_jest_spłacona,Kapitał,""), "")</f>
        <v>327.35879093507867</v>
      </c>
      <c r="G51" s="3">
        <f ca="1">IFERROR(IF(Pożyczka_nie_jest_spłacona*Pożyczka_jest_spłacona,Kwota_odsetek,""), "")</f>
        <v>1849.0966764940458</v>
      </c>
      <c r="H51" s="3">
        <f ca="1">IFERROR(IF(Pożyczka_nie_jest_spłacona*Pożyczka_jest_spłacona,Saldo_końcowe,""), "")</f>
        <v>309144.88832103892</v>
      </c>
    </row>
    <row r="52" spans="2:8" x14ac:dyDescent="0.15">
      <c r="B52" s="4">
        <f ca="1">IFERROR(IF(Pożyczka_nie_jest_spłacona*Pożyczka_jest_spłacona,Numer_spłaty,""), "")</f>
        <v>44</v>
      </c>
      <c r="C52" s="2">
        <f ca="1">IFERROR(IF(Pożyczka_nie_jest_spłacona*Pożyczka_jest_spłacona,Data_spłaty,""), "")</f>
        <v>46681</v>
      </c>
      <c r="D52" s="3">
        <f ca="1">IFERROR(IF(Pożyczka_nie_jest_spłacona*Pożyczka_jest_spłacona,Wartość_pożyczki,""), "")</f>
        <v>309144.88832103892</v>
      </c>
      <c r="E52" s="3">
        <f ca="1">IFERROR(IF(Pożyczka_nie_jest_spłacona*Pożyczka_jest_spłacona,Miesięczna_spłata,""), "")</f>
        <v>2176.4554674291244</v>
      </c>
      <c r="F52" s="3">
        <f ca="1">IFERROR(IF(Pożyczka_nie_jest_spłacona*Pożyczka_jest_spłacona,Kapitał,""), "")</f>
        <v>329.31475971091572</v>
      </c>
      <c r="G52" s="3">
        <f ca="1">IFERROR(IF(Pożyczka_nie_jest_spłacona*Pożyczka_jest_spłacona,Kwota_odsetek,""), "")</f>
        <v>1847.1407077182087</v>
      </c>
      <c r="H52" s="3">
        <f ca="1">IFERROR(IF(Pożyczka_nie_jest_spłacona*Pożyczka_jest_spłacona,Saldo_końcowe,""), "")</f>
        <v>308815.573561328</v>
      </c>
    </row>
    <row r="53" spans="2:8" x14ac:dyDescent="0.15">
      <c r="B53" s="4">
        <f ca="1">IFERROR(IF(Pożyczka_nie_jest_spłacona*Pożyczka_jest_spłacona,Numer_spłaty,""), "")</f>
        <v>45</v>
      </c>
      <c r="C53" s="2">
        <f ca="1">IFERROR(IF(Pożyczka_nie_jest_spłacona*Pożyczka_jest_spłacona,Data_spłaty,""), "")</f>
        <v>46712</v>
      </c>
      <c r="D53" s="3">
        <f ca="1">IFERROR(IF(Pożyczka_nie_jest_spłacona*Pożyczka_jest_spłacona,Wartość_pożyczki,""), "")</f>
        <v>308815.573561328</v>
      </c>
      <c r="E53" s="3">
        <f ca="1">IFERROR(IF(Pożyczka_nie_jest_spłacona*Pożyczka_jest_spłacona,Miesięczna_spłata,""), "")</f>
        <v>2176.4554674291244</v>
      </c>
      <c r="F53" s="3">
        <f ca="1">IFERROR(IF(Pożyczka_nie_jest_spłacona*Pożyczka_jest_spłacona,Kapitał,""), "")</f>
        <v>331.28241540018848</v>
      </c>
      <c r="G53" s="3">
        <f ca="1">IFERROR(IF(Pożyczka_nie_jest_spłacona*Pożyczka_jest_spłacona,Kwota_odsetek,""), "")</f>
        <v>1845.1730520289359</v>
      </c>
      <c r="H53" s="3">
        <f ca="1">IFERROR(IF(Pożyczka_nie_jest_spłacona*Pożyczka_jest_spłacona,Saldo_końcowe,""), "")</f>
        <v>308484.2911459278</v>
      </c>
    </row>
    <row r="54" spans="2:8" x14ac:dyDescent="0.15">
      <c r="B54" s="4">
        <f ca="1">IFERROR(IF(Pożyczka_nie_jest_spłacona*Pożyczka_jest_spłacona,Numer_spłaty,""), "")</f>
        <v>46</v>
      </c>
      <c r="C54" s="2">
        <f ca="1">IFERROR(IF(Pożyczka_nie_jest_spłacona*Pożyczka_jest_spłacona,Data_spłaty,""), "")</f>
        <v>46742</v>
      </c>
      <c r="D54" s="3">
        <f ca="1">IFERROR(IF(Pożyczka_nie_jest_spłacona*Pożyczka_jest_spłacona,Wartość_pożyczki,""), "")</f>
        <v>308484.2911459278</v>
      </c>
      <c r="E54" s="3">
        <f ca="1">IFERROR(IF(Pożyczka_nie_jest_spłacona*Pożyczka_jest_spłacona,Miesięczna_spłata,""), "")</f>
        <v>2176.4554674291244</v>
      </c>
      <c r="F54" s="3">
        <f ca="1">IFERROR(IF(Pożyczka_nie_jest_spłacona*Pożyczka_jest_spłacona,Kapitał,""), "")</f>
        <v>333.26182783220463</v>
      </c>
      <c r="G54" s="3">
        <f ca="1">IFERROR(IF(Pożyczka_nie_jest_spłacona*Pożyczka_jest_spłacona,Kwota_odsetek,""), "")</f>
        <v>1843.1936395969201</v>
      </c>
      <c r="H54" s="3">
        <f ca="1">IFERROR(IF(Pożyczka_nie_jest_spłacona*Pożyczka_jest_spłacona,Saldo_końcowe,""), "")</f>
        <v>308151.02931809559</v>
      </c>
    </row>
    <row r="55" spans="2:8" x14ac:dyDescent="0.15">
      <c r="B55" s="4">
        <f ca="1">IFERROR(IF(Pożyczka_nie_jest_spłacona*Pożyczka_jest_spłacona,Numer_spłaty,""), "")</f>
        <v>47</v>
      </c>
      <c r="C55" s="2">
        <f ca="1">IFERROR(IF(Pożyczka_nie_jest_spłacona*Pożyczka_jest_spłacona,Data_spłaty,""), "")</f>
        <v>46773</v>
      </c>
      <c r="D55" s="3">
        <f ca="1">IFERROR(IF(Pożyczka_nie_jest_spłacona*Pożyczka_jest_spłacona,Wartość_pożyczki,""), "")</f>
        <v>308151.02931809559</v>
      </c>
      <c r="E55" s="3">
        <f ca="1">IFERROR(IF(Pożyczka_nie_jest_spłacona*Pożyczka_jest_spłacona,Miesięczna_spłata,""), "")</f>
        <v>2176.4554674291244</v>
      </c>
      <c r="F55" s="3">
        <f ca="1">IFERROR(IF(Pożyczka_nie_jest_spłacona*Pożyczka_jest_spłacona,Kapitał,""), "")</f>
        <v>335.25306725350208</v>
      </c>
      <c r="G55" s="3">
        <f ca="1">IFERROR(IF(Pożyczka_nie_jest_spłacona*Pożyczka_jest_spłacona,Kwota_odsetek,""), "")</f>
        <v>1841.2024001756226</v>
      </c>
      <c r="H55" s="3">
        <f ca="1">IFERROR(IF(Pożyczka_nie_jest_spłacona*Pożyczka_jest_spłacona,Saldo_końcowe,""), "")</f>
        <v>307815.77625084209</v>
      </c>
    </row>
    <row r="56" spans="2:8" x14ac:dyDescent="0.15">
      <c r="B56" s="4">
        <f ca="1">IFERROR(IF(Pożyczka_nie_jest_spłacona*Pożyczka_jest_spłacona,Numer_spłaty,""), "")</f>
        <v>48</v>
      </c>
      <c r="C56" s="2">
        <f ca="1">IFERROR(IF(Pożyczka_nie_jest_spłacona*Pożyczka_jest_spłacona,Data_spłaty,""), "")</f>
        <v>46804</v>
      </c>
      <c r="D56" s="3">
        <f ca="1">IFERROR(IF(Pożyczka_nie_jest_spłacona*Pożyczka_jest_spłacona,Wartość_pożyczki,""), "")</f>
        <v>307815.77625084209</v>
      </c>
      <c r="E56" s="3">
        <f ca="1">IFERROR(IF(Pożyczka_nie_jest_spłacona*Pożyczka_jest_spłacona,Miesięczna_spłata,""), "")</f>
        <v>2176.4554674291244</v>
      </c>
      <c r="F56" s="3">
        <f ca="1">IFERROR(IF(Pożyczka_nie_jest_spłacona*Pożyczka_jest_spłacona,Kapitał,""), "")</f>
        <v>337.25620433034169</v>
      </c>
      <c r="G56" s="3">
        <f ca="1">IFERROR(IF(Pożyczka_nie_jest_spłacona*Pożyczka_jest_spłacona,Kwota_odsetek,""), "")</f>
        <v>1839.1992630987829</v>
      </c>
      <c r="H56" s="3">
        <f ca="1">IFERROR(IF(Pożyczka_nie_jest_spłacona*Pożyczka_jest_spłacona,Saldo_końcowe,""), "")</f>
        <v>307478.52004651166</v>
      </c>
    </row>
    <row r="57" spans="2:8" x14ac:dyDescent="0.15">
      <c r="B57" s="4">
        <f ca="1">IFERROR(IF(Pożyczka_nie_jest_spłacona*Pożyczka_jest_spłacona,Numer_spłaty,""), "")</f>
        <v>49</v>
      </c>
      <c r="C57" s="2">
        <f ca="1">IFERROR(IF(Pożyczka_nie_jest_spłacona*Pożyczka_jest_spłacona,Data_spłaty,""), "")</f>
        <v>46833</v>
      </c>
      <c r="D57" s="3">
        <f ca="1">IFERROR(IF(Pożyczka_nie_jest_spłacona*Pożyczka_jest_spłacona,Wartość_pożyczki,""), "")</f>
        <v>307478.52004651166</v>
      </c>
      <c r="E57" s="3">
        <f ca="1">IFERROR(IF(Pożyczka_nie_jest_spłacona*Pożyczka_jest_spłacona,Miesięczna_spłata,""), "")</f>
        <v>2176.4554674291244</v>
      </c>
      <c r="F57" s="3">
        <f ca="1">IFERROR(IF(Pożyczka_nie_jest_spłacona*Pożyczka_jest_spłacona,Kapitał,""), "")</f>
        <v>339.27131015121546</v>
      </c>
      <c r="G57" s="3">
        <f ca="1">IFERROR(IF(Pożyczka_nie_jest_spłacona*Pożyczka_jest_spłacona,Kwota_odsetek,""), "")</f>
        <v>1837.184157277909</v>
      </c>
      <c r="H57" s="3">
        <f ca="1">IFERROR(IF(Pożyczka_nie_jest_spłacona*Pożyczka_jest_spłacona,Saldo_końcowe,""), "")</f>
        <v>307139.24873636052</v>
      </c>
    </row>
    <row r="58" spans="2:8" x14ac:dyDescent="0.15">
      <c r="B58" s="4">
        <f ca="1">IFERROR(IF(Pożyczka_nie_jest_spłacona*Pożyczka_jest_spłacona,Numer_spłaty,""), "")</f>
        <v>50</v>
      </c>
      <c r="C58" s="2">
        <f ca="1">IFERROR(IF(Pożyczka_nie_jest_spłacona*Pożyczka_jest_spłacona,Data_spłaty,""), "")</f>
        <v>46864</v>
      </c>
      <c r="D58" s="3">
        <f ca="1">IFERROR(IF(Pożyczka_nie_jest_spłacona*Pożyczka_jest_spłacona,Wartość_pożyczki,""), "")</f>
        <v>307139.24873636052</v>
      </c>
      <c r="E58" s="3">
        <f ca="1">IFERROR(IF(Pożyczka_nie_jest_spłacona*Pożyczka_jest_spłacona,Miesięczna_spłata,""), "")</f>
        <v>2176.4554674291244</v>
      </c>
      <c r="F58" s="3">
        <f ca="1">IFERROR(IF(Pożyczka_nie_jest_spłacona*Pożyczka_jest_spłacona,Kapitał,""), "")</f>
        <v>341.29845622936898</v>
      </c>
      <c r="G58" s="3">
        <f ca="1">IFERROR(IF(Pożyczka_nie_jest_spłacona*Pożyczka_jest_spłacona,Kwota_odsetek,""), "")</f>
        <v>1835.1570111997555</v>
      </c>
      <c r="H58" s="3">
        <f ca="1">IFERROR(IF(Pożyczka_nie_jest_spłacona*Pożyczka_jest_spłacona,Saldo_końcowe,""), "")</f>
        <v>306797.95028013107</v>
      </c>
    </row>
    <row r="59" spans="2:8" x14ac:dyDescent="0.15">
      <c r="B59" s="4">
        <f ca="1">IFERROR(IF(Pożyczka_nie_jest_spłacona*Pożyczka_jest_spłacona,Numer_spłaty,""), "")</f>
        <v>51</v>
      </c>
      <c r="C59" s="2">
        <f ca="1">IFERROR(IF(Pożyczka_nie_jest_spłacona*Pożyczka_jest_spłacona,Data_spłaty,""), "")</f>
        <v>46894</v>
      </c>
      <c r="D59" s="3">
        <f ca="1">IFERROR(IF(Pożyczka_nie_jest_spłacona*Pożyczka_jest_spłacona,Wartość_pożyczki,""), "")</f>
        <v>306797.95028013107</v>
      </c>
      <c r="E59" s="3">
        <f ca="1">IFERROR(IF(Pożyczka_nie_jest_spłacona*Pożyczka_jest_spłacona,Miesięczna_spłata,""), "")</f>
        <v>2176.4554674291244</v>
      </c>
      <c r="F59" s="3">
        <f ca="1">IFERROR(IF(Pożyczka_nie_jest_spłacona*Pożyczka_jest_spłacona,Kapitał,""), "")</f>
        <v>343.33771450533942</v>
      </c>
      <c r="G59" s="3">
        <f ca="1">IFERROR(IF(Pożyczka_nie_jest_spłacona*Pożyczka_jest_spłacona,Kwota_odsetek,""), "")</f>
        <v>1833.117752923785</v>
      </c>
      <c r="H59" s="3">
        <f ca="1">IFERROR(IF(Pożyczka_nie_jest_spłacona*Pożyczka_jest_spłacona,Saldo_końcowe,""), "")</f>
        <v>306454.61256562581</v>
      </c>
    </row>
    <row r="60" spans="2:8" x14ac:dyDescent="0.15">
      <c r="B60" s="4">
        <f ca="1">IFERROR(IF(Pożyczka_nie_jest_spłacona*Pożyczka_jest_spłacona,Numer_spłaty,""), "")</f>
        <v>52</v>
      </c>
      <c r="C60" s="2">
        <f ca="1">IFERROR(IF(Pożyczka_nie_jest_spłacona*Pożyczka_jest_spłacona,Data_spłaty,""), "")</f>
        <v>46925</v>
      </c>
      <c r="D60" s="3">
        <f ca="1">IFERROR(IF(Pożyczka_nie_jest_spłacona*Pożyczka_jest_spłacona,Wartość_pożyczki,""), "")</f>
        <v>306454.61256562581</v>
      </c>
      <c r="E60" s="3">
        <f ca="1">IFERROR(IF(Pożyczka_nie_jest_spłacona*Pożyczka_jest_spłacona,Miesięczna_spłata,""), "")</f>
        <v>2176.4554674291244</v>
      </c>
      <c r="F60" s="3">
        <f ca="1">IFERROR(IF(Pożyczka_nie_jest_spłacona*Pożyczka_jest_spłacona,Kapitał,""), "")</f>
        <v>345.38915734950888</v>
      </c>
      <c r="G60" s="3">
        <f ca="1">IFERROR(IF(Pożyczka_nie_jest_spłacona*Pożyczka_jest_spłacona,Kwota_odsetek,""), "")</f>
        <v>1831.0663100796157</v>
      </c>
      <c r="H60" s="3">
        <f ca="1">IFERROR(IF(Pożyczka_nie_jest_spłacona*Pożyczka_jest_spłacona,Saldo_końcowe,""), "")</f>
        <v>306109.22340827622</v>
      </c>
    </row>
    <row r="61" spans="2:8" x14ac:dyDescent="0.15">
      <c r="B61" s="4">
        <f ca="1">IFERROR(IF(Pożyczka_nie_jest_spłacona*Pożyczka_jest_spłacona,Numer_spłaty,""), "")</f>
        <v>53</v>
      </c>
      <c r="C61" s="2">
        <f ca="1">IFERROR(IF(Pożyczka_nie_jest_spłacona*Pożyczka_jest_spłacona,Data_spłaty,""), "")</f>
        <v>46955</v>
      </c>
      <c r="D61" s="3">
        <f ca="1">IFERROR(IF(Pożyczka_nie_jest_spłacona*Pożyczka_jest_spłacona,Wartość_pożyczki,""), "")</f>
        <v>306109.22340827622</v>
      </c>
      <c r="E61" s="3">
        <f ca="1">IFERROR(IF(Pożyczka_nie_jest_spłacona*Pożyczka_jest_spłacona,Miesięczna_spłata,""), "")</f>
        <v>2176.4554674291244</v>
      </c>
      <c r="F61" s="3">
        <f ca="1">IFERROR(IF(Pożyczka_nie_jest_spłacona*Pożyczka_jest_spłacona,Kapitał,""), "")</f>
        <v>347.45285756467217</v>
      </c>
      <c r="G61" s="3">
        <f ca="1">IFERROR(IF(Pożyczka_nie_jest_spłacona*Pożyczka_jest_spłacona,Kwota_odsetek,""), "")</f>
        <v>1829.0026098644521</v>
      </c>
      <c r="H61" s="3">
        <f ca="1">IFERROR(IF(Pożyczka_nie_jest_spłacona*Pożyczka_jest_spłacona,Saldo_końcowe,""), "")</f>
        <v>305761.77055071155</v>
      </c>
    </row>
    <row r="62" spans="2:8" x14ac:dyDescent="0.15">
      <c r="B62" s="4">
        <f ca="1">IFERROR(IF(Pożyczka_nie_jest_spłacona*Pożyczka_jest_spłacona,Numer_spłaty,""), "")</f>
        <v>54</v>
      </c>
      <c r="C62" s="2">
        <f ca="1">IFERROR(IF(Pożyczka_nie_jest_spłacona*Pożyczka_jest_spłacona,Data_spłaty,""), "")</f>
        <v>46986</v>
      </c>
      <c r="D62" s="3">
        <f ca="1">IFERROR(IF(Pożyczka_nie_jest_spłacona*Pożyczka_jest_spłacona,Wartość_pożyczki,""), "")</f>
        <v>305761.77055071155</v>
      </c>
      <c r="E62" s="3">
        <f ca="1">IFERROR(IF(Pożyczka_nie_jest_spłacona*Pożyczka_jest_spłacona,Miesięczna_spłata,""), "")</f>
        <v>2176.4554674291244</v>
      </c>
      <c r="F62" s="3">
        <f ca="1">IFERROR(IF(Pożyczka_nie_jest_spłacona*Pożyczka_jest_spłacona,Kapitał,""), "")</f>
        <v>349.52888838862111</v>
      </c>
      <c r="G62" s="3">
        <f ca="1">IFERROR(IF(Pożyczka_nie_jest_spłacona*Pożyczka_jest_spłacona,Kwota_odsetek,""), "")</f>
        <v>1826.9265790405034</v>
      </c>
      <c r="H62" s="3">
        <f ca="1">IFERROR(IF(Pożyczka_nie_jest_spłacona*Pożyczka_jest_spłacona,Saldo_końcowe,""), "")</f>
        <v>305412.24166232301</v>
      </c>
    </row>
    <row r="63" spans="2:8" x14ac:dyDescent="0.15">
      <c r="B63" s="4">
        <f ca="1">IFERROR(IF(Pożyczka_nie_jest_spłacona*Pożyczka_jest_spłacona,Numer_spłaty,""), "")</f>
        <v>55</v>
      </c>
      <c r="C63" s="2">
        <f ca="1">IFERROR(IF(Pożyczka_nie_jest_spłacona*Pożyczka_jest_spłacona,Data_spłaty,""), "")</f>
        <v>47017</v>
      </c>
      <c r="D63" s="3">
        <f ca="1">IFERROR(IF(Pożyczka_nie_jest_spłacona*Pożyczka_jest_spłacona,Wartość_pożyczki,""), "")</f>
        <v>305412.24166232301</v>
      </c>
      <c r="E63" s="3">
        <f ca="1">IFERROR(IF(Pożyczka_nie_jest_spłacona*Pożyczka_jest_spłacona,Miesięczna_spłata,""), "")</f>
        <v>2176.4554674291244</v>
      </c>
      <c r="F63" s="3">
        <f ca="1">IFERROR(IF(Pożyczka_nie_jest_spłacona*Pożyczka_jest_spłacona,Kapitał,""), "")</f>
        <v>351.6173234967431</v>
      </c>
      <c r="G63" s="3">
        <f ca="1">IFERROR(IF(Pożyczka_nie_jest_spłacona*Pożyczka_jest_spłacona,Kwota_odsetek,""), "")</f>
        <v>1824.8381439323814</v>
      </c>
      <c r="H63" s="3">
        <f ca="1">IFERROR(IF(Pożyczka_nie_jest_spłacona*Pożyczka_jest_spłacona,Saldo_końcowe,""), "")</f>
        <v>305060.62433882616</v>
      </c>
    </row>
    <row r="64" spans="2:8" x14ac:dyDescent="0.15">
      <c r="B64" s="4">
        <f ca="1">IFERROR(IF(Pożyczka_nie_jest_spłacona*Pożyczka_jest_spłacona,Numer_spłaty,""), "")</f>
        <v>56</v>
      </c>
      <c r="C64" s="2">
        <f ca="1">IFERROR(IF(Pożyczka_nie_jest_spłacona*Pożyczka_jest_spłacona,Data_spłaty,""), "")</f>
        <v>47047</v>
      </c>
      <c r="D64" s="3">
        <f ca="1">IFERROR(IF(Pożyczka_nie_jest_spłacona*Pożyczka_jest_spłacona,Wartość_pożyczki,""), "")</f>
        <v>305060.62433882616</v>
      </c>
      <c r="E64" s="3">
        <f ca="1">IFERROR(IF(Pożyczka_nie_jest_spłacona*Pożyczka_jest_spłacona,Miesięczna_spłata,""), "")</f>
        <v>2176.4554674291244</v>
      </c>
      <c r="F64" s="3">
        <f ca="1">IFERROR(IF(Pożyczka_nie_jest_spłacona*Pożyczka_jest_spłacona,Kapitał,""), "")</f>
        <v>353.71823700463619</v>
      </c>
      <c r="G64" s="3">
        <f ca="1">IFERROR(IF(Pożyczka_nie_jest_spłacona*Pożyczka_jest_spłacona,Kwota_odsetek,""), "")</f>
        <v>1822.7372304244884</v>
      </c>
      <c r="H64" s="3">
        <f ca="1">IFERROR(IF(Pożyczka_nie_jest_spłacona*Pożyczka_jest_spłacona,Saldo_końcowe,""), "")</f>
        <v>304706.90610182157</v>
      </c>
    </row>
    <row r="65" spans="2:8" x14ac:dyDescent="0.15">
      <c r="B65" s="4">
        <f ca="1">IFERROR(IF(Pożyczka_nie_jest_spłacona*Pożyczka_jest_spłacona,Numer_spłaty,""), "")</f>
        <v>57</v>
      </c>
      <c r="C65" s="2">
        <f ca="1">IFERROR(IF(Pożyczka_nie_jest_spłacona*Pożyczka_jest_spłacona,Data_spłaty,""), "")</f>
        <v>47078</v>
      </c>
      <c r="D65" s="3">
        <f ca="1">IFERROR(IF(Pożyczka_nie_jest_spłacona*Pożyczka_jest_spłacona,Wartość_pożyczki,""), "")</f>
        <v>304706.90610182157</v>
      </c>
      <c r="E65" s="3">
        <f ca="1">IFERROR(IF(Pożyczka_nie_jest_spłacona*Pożyczka_jest_spłacona,Miesięczna_spłata,""), "")</f>
        <v>2176.4554674291244</v>
      </c>
      <c r="F65" s="3">
        <f ca="1">IFERROR(IF(Pożyczka_nie_jest_spłacona*Pożyczka_jest_spłacona,Kapitał,""), "")</f>
        <v>355.83170347073889</v>
      </c>
      <c r="G65" s="3">
        <f ca="1">IFERROR(IF(Pożyczka_nie_jest_spłacona*Pożyczka_jest_spłacona,Kwota_odsetek,""), "")</f>
        <v>1820.6237639583858</v>
      </c>
      <c r="H65" s="3">
        <f ca="1">IFERROR(IF(Pożyczka_nie_jest_spłacona*Pożyczka_jest_spłacona,Saldo_końcowe,""), "")</f>
        <v>304351.07439835084</v>
      </c>
    </row>
    <row r="66" spans="2:8" x14ac:dyDescent="0.15">
      <c r="B66" s="4">
        <f ca="1">IFERROR(IF(Pożyczka_nie_jest_spłacona*Pożyczka_jest_spłacona,Numer_spłaty,""), "")</f>
        <v>58</v>
      </c>
      <c r="C66" s="2">
        <f ca="1">IFERROR(IF(Pożyczka_nie_jest_spłacona*Pożyczka_jest_spłacona,Data_spłaty,""), "")</f>
        <v>47108</v>
      </c>
      <c r="D66" s="3">
        <f ca="1">IFERROR(IF(Pożyczka_nie_jest_spłacona*Pożyczka_jest_spłacona,Wartość_pożyczki,""), "")</f>
        <v>304351.07439835084</v>
      </c>
      <c r="E66" s="3">
        <f ca="1">IFERROR(IF(Pożyczka_nie_jest_spłacona*Pożyczka_jest_spłacona,Miesięczna_spłata,""), "")</f>
        <v>2176.4554674291244</v>
      </c>
      <c r="F66" s="3">
        <f ca="1">IFERROR(IF(Pożyczka_nie_jest_spłacona*Pożyczka_jest_spłacona,Kapitał,""), "")</f>
        <v>357.95779789897648</v>
      </c>
      <c r="G66" s="3">
        <f ca="1">IFERROR(IF(Pożyczka_nie_jest_spłacona*Pożyczka_jest_spłacona,Kwota_odsetek,""), "")</f>
        <v>1818.4976695301477</v>
      </c>
      <c r="H66" s="3">
        <f ca="1">IFERROR(IF(Pożyczka_nie_jest_spłacona*Pożyczka_jest_spłacona,Saldo_końcowe,""), "")</f>
        <v>303993.11660045187</v>
      </c>
    </row>
    <row r="67" spans="2:8" x14ac:dyDescent="0.15">
      <c r="B67" s="4">
        <f ca="1">IFERROR(IF(Pożyczka_nie_jest_spłacona*Pożyczka_jest_spłacona,Numer_spłaty,""), "")</f>
        <v>59</v>
      </c>
      <c r="C67" s="2">
        <f ca="1">IFERROR(IF(Pożyczka_nie_jest_spłacona*Pożyczka_jest_spłacona,Data_spłaty,""), "")</f>
        <v>47139</v>
      </c>
      <c r="D67" s="3">
        <f ca="1">IFERROR(IF(Pożyczka_nie_jest_spłacona*Pożyczka_jest_spłacona,Wartość_pożyczki,""), "")</f>
        <v>303993.11660045187</v>
      </c>
      <c r="E67" s="3">
        <f ca="1">IFERROR(IF(Pożyczka_nie_jest_spłacona*Pożyczka_jest_spłacona,Miesięczna_spłata,""), "")</f>
        <v>2176.4554674291244</v>
      </c>
      <c r="F67" s="3">
        <f ca="1">IFERROR(IF(Pożyczka_nie_jest_spłacona*Pożyczka_jest_spłacona,Kapitał,""), "")</f>
        <v>360.0965957414229</v>
      </c>
      <c r="G67" s="3">
        <f ca="1">IFERROR(IF(Pożyczka_nie_jest_spłacona*Pożyczka_jest_spłacona,Kwota_odsetek,""), "")</f>
        <v>1816.3588716877014</v>
      </c>
      <c r="H67" s="3">
        <f ca="1">IFERROR(IF(Pożyczka_nie_jest_spłacona*Pożyczka_jest_spłacona,Saldo_końcowe,""), "")</f>
        <v>303633.02000471042</v>
      </c>
    </row>
    <row r="68" spans="2:8" x14ac:dyDescent="0.15">
      <c r="B68" s="4">
        <f ca="1">IFERROR(IF(Pożyczka_nie_jest_spłacona*Pożyczka_jest_spłacona,Numer_spłaty,""), "")</f>
        <v>60</v>
      </c>
      <c r="C68" s="2">
        <f ca="1">IFERROR(IF(Pożyczka_nie_jest_spłacona*Pożyczka_jest_spłacona,Data_spłaty,""), "")</f>
        <v>47170</v>
      </c>
      <c r="D68" s="3">
        <f ca="1">IFERROR(IF(Pożyczka_nie_jest_spłacona*Pożyczka_jest_spłacona,Wartość_pożyczki,""), "")</f>
        <v>303633.02000471042</v>
      </c>
      <c r="E68" s="3">
        <f ca="1">IFERROR(IF(Pożyczka_nie_jest_spłacona*Pożyczka_jest_spłacona,Miesięczna_spłata,""), "")</f>
        <v>2176.4554674291244</v>
      </c>
      <c r="F68" s="3">
        <f ca="1">IFERROR(IF(Pożyczka_nie_jest_spłacona*Pożyczka_jest_spłacona,Kapitał,""), "")</f>
        <v>362.24817290097792</v>
      </c>
      <c r="G68" s="3">
        <f ca="1">IFERROR(IF(Pożyczka_nie_jest_spłacona*Pożyczka_jest_spłacona,Kwota_odsetek,""), "")</f>
        <v>1814.2072945281466</v>
      </c>
      <c r="H68" s="3">
        <f ca="1">IFERROR(IF(Pożyczka_nie_jest_spłacona*Pożyczka_jest_spłacona,Saldo_końcowe,""), "")</f>
        <v>303270.77183180943</v>
      </c>
    </row>
    <row r="69" spans="2:8" x14ac:dyDescent="0.15">
      <c r="B69" s="4">
        <f ca="1">IFERROR(IF(Pożyczka_nie_jest_spłacona*Pożyczka_jest_spłacona,Numer_spłaty,""), "")</f>
        <v>61</v>
      </c>
      <c r="C69" s="2">
        <f ca="1">IFERROR(IF(Pożyczka_nie_jest_spłacona*Pożyczka_jest_spłacona,Data_spłaty,""), "")</f>
        <v>47198</v>
      </c>
      <c r="D69" s="3">
        <f ca="1">IFERROR(IF(Pożyczka_nie_jest_spłacona*Pożyczka_jest_spłacona,Wartość_pożyczki,""), "")</f>
        <v>303270.77183180943</v>
      </c>
      <c r="E69" s="3">
        <f ca="1">IFERROR(IF(Pożyczka_nie_jest_spłacona*Pożyczka_jest_spłacona,Miesięczna_spłata,""), "")</f>
        <v>2176.4554674291244</v>
      </c>
      <c r="F69" s="3">
        <f ca="1">IFERROR(IF(Pożyczka_nie_jest_spłacona*Pożyczka_jest_spłacona,Kapitał,""), "")</f>
        <v>364.41260573406129</v>
      </c>
      <c r="G69" s="3">
        <f ca="1">IFERROR(IF(Pożyczka_nie_jest_spłacona*Pożyczka_jest_spłacona,Kwota_odsetek,""), "")</f>
        <v>1812.042861695063</v>
      </c>
      <c r="H69" s="3">
        <f ca="1">IFERROR(IF(Pożyczka_nie_jest_spłacona*Pożyczka_jest_spłacona,Saldo_końcowe,""), "")</f>
        <v>302906.35922607535</v>
      </c>
    </row>
    <row r="70" spans="2:8" x14ac:dyDescent="0.15">
      <c r="B70" s="4">
        <f ca="1">IFERROR(IF(Pożyczka_nie_jest_spłacona*Pożyczka_jest_spłacona,Numer_spłaty,""), "")</f>
        <v>62</v>
      </c>
      <c r="C70" s="2">
        <f ca="1">IFERROR(IF(Pożyczka_nie_jest_spłacona*Pożyczka_jest_spłacona,Data_spłaty,""), "")</f>
        <v>47229</v>
      </c>
      <c r="D70" s="3">
        <f ca="1">IFERROR(IF(Pożyczka_nie_jest_spłacona*Pożyczka_jest_spłacona,Wartość_pożyczki,""), "")</f>
        <v>302906.35922607535</v>
      </c>
      <c r="E70" s="3">
        <f ca="1">IFERROR(IF(Pożyczka_nie_jest_spłacona*Pożyczka_jest_spłacona,Miesięczna_spłata,""), "")</f>
        <v>2176.4554674291244</v>
      </c>
      <c r="F70" s="3">
        <f ca="1">IFERROR(IF(Pożyczka_nie_jest_spłacona*Pożyczka_jest_spłacona,Kapitał,""), "")</f>
        <v>366.58997105332224</v>
      </c>
      <c r="G70" s="3">
        <f ca="1">IFERROR(IF(Pożyczka_nie_jest_spłacona*Pożyczka_jest_spłacona,Kwota_odsetek,""), "")</f>
        <v>1809.865496375802</v>
      </c>
      <c r="H70" s="3">
        <f ca="1">IFERROR(IF(Pożyczka_nie_jest_spłacona*Pożyczka_jest_spłacona,Saldo_końcowe,""), "")</f>
        <v>302539.76925502205</v>
      </c>
    </row>
    <row r="71" spans="2:8" x14ac:dyDescent="0.15">
      <c r="B71" s="4">
        <f ca="1">IFERROR(IF(Pożyczka_nie_jest_spłacona*Pożyczka_jest_spłacona,Numer_spłaty,""), "")</f>
        <v>63</v>
      </c>
      <c r="C71" s="2">
        <f ca="1">IFERROR(IF(Pożyczka_nie_jest_spłacona*Pożyczka_jest_spłacona,Data_spłaty,""), "")</f>
        <v>47259</v>
      </c>
      <c r="D71" s="3">
        <f ca="1">IFERROR(IF(Pożyczka_nie_jest_spłacona*Pożyczka_jest_spłacona,Wartość_pożyczki,""), "")</f>
        <v>302539.76925502205</v>
      </c>
      <c r="E71" s="3">
        <f ca="1">IFERROR(IF(Pożyczka_nie_jest_spłacona*Pożyczka_jest_spłacona,Miesięczna_spłata,""), "")</f>
        <v>2176.4554674291244</v>
      </c>
      <c r="F71" s="3">
        <f ca="1">IFERROR(IF(Pożyczka_nie_jest_spłacona*Pożyczka_jest_spłacona,Kapitał,""), "")</f>
        <v>368.7803461303659</v>
      </c>
      <c r="G71" s="3">
        <f ca="1">IFERROR(IF(Pożyczka_nie_jest_spłacona*Pożyczka_jest_spłacona,Kwota_odsetek,""), "")</f>
        <v>1807.6751212987585</v>
      </c>
      <c r="H71" s="3">
        <f ca="1">IFERROR(IF(Pożyczka_nie_jest_spłacona*Pożyczka_jest_spłacona,Saldo_końcowe,""), "")</f>
        <v>302170.98890889168</v>
      </c>
    </row>
    <row r="72" spans="2:8" x14ac:dyDescent="0.15">
      <c r="B72" s="4">
        <f ca="1">IFERROR(IF(Pożyczka_nie_jest_spłacona*Pożyczka_jest_spłacona,Numer_spłaty,""), "")</f>
        <v>64</v>
      </c>
      <c r="C72" s="2">
        <f ca="1">IFERROR(IF(Pożyczka_nie_jest_spłacona*Pożyczka_jest_spłacona,Data_spłaty,""), "")</f>
        <v>47290</v>
      </c>
      <c r="D72" s="3">
        <f ca="1">IFERROR(IF(Pożyczka_nie_jest_spłacona*Pożyczka_jest_spłacona,Wartość_pożyczki,""), "")</f>
        <v>302170.98890889168</v>
      </c>
      <c r="E72" s="3">
        <f ca="1">IFERROR(IF(Pożyczka_nie_jest_spłacona*Pożyczka_jest_spłacona,Miesięczna_spłata,""), "")</f>
        <v>2176.4554674291244</v>
      </c>
      <c r="F72" s="3">
        <f ca="1">IFERROR(IF(Pożyczka_nie_jest_spłacona*Pożyczka_jest_spłacona,Kapitał,""), "")</f>
        <v>370.98380869849484</v>
      </c>
      <c r="G72" s="3">
        <f ca="1">IFERROR(IF(Pożyczka_nie_jest_spłacona*Pożyczka_jest_spłacona,Kwota_odsetek,""), "")</f>
        <v>1805.4716587306295</v>
      </c>
      <c r="H72" s="3">
        <f ca="1">IFERROR(IF(Pożyczka_nie_jest_spłacona*Pożyczka_jest_spłacona,Saldo_końcowe,""), "")</f>
        <v>301800.00510019314</v>
      </c>
    </row>
    <row r="73" spans="2:8" x14ac:dyDescent="0.15">
      <c r="B73" s="4">
        <f ca="1">IFERROR(IF(Pożyczka_nie_jest_spłacona*Pożyczka_jest_spłacona,Numer_spłaty,""), "")</f>
        <v>65</v>
      </c>
      <c r="C73" s="2">
        <f ca="1">IFERROR(IF(Pożyczka_nie_jest_spłacona*Pożyczka_jest_spłacona,Data_spłaty,""), "")</f>
        <v>47320</v>
      </c>
      <c r="D73" s="3">
        <f ca="1">IFERROR(IF(Pożyczka_nie_jest_spłacona*Pożyczka_jest_spłacona,Wartość_pożyczki,""), "")</f>
        <v>301800.00510019314</v>
      </c>
      <c r="E73" s="3">
        <f ca="1">IFERROR(IF(Pożyczka_nie_jest_spłacona*Pożyczka_jest_spłacona,Miesięczna_spłata,""), "")</f>
        <v>2176.4554674291244</v>
      </c>
      <c r="F73" s="3">
        <f ca="1">IFERROR(IF(Pożyczka_nie_jest_spłacona*Pożyczka_jest_spłacona,Kapitał,""), "")</f>
        <v>373.20043695546826</v>
      </c>
      <c r="G73" s="3">
        <f ca="1">IFERROR(IF(Pożyczka_nie_jest_spłacona*Pożyczka_jest_spłacona,Kwota_odsetek,""), "")</f>
        <v>1803.2550304736562</v>
      </c>
      <c r="H73" s="3">
        <f ca="1">IFERROR(IF(Pożyczka_nie_jest_spłacona*Pożyczka_jest_spłacona,Saldo_końcowe,""), "")</f>
        <v>301426.80466323765</v>
      </c>
    </row>
    <row r="74" spans="2:8" x14ac:dyDescent="0.15">
      <c r="B74" s="4">
        <f ca="1">IFERROR(IF(Pożyczka_nie_jest_spłacona*Pożyczka_jest_spłacona,Numer_spłaty,""), "")</f>
        <v>66</v>
      </c>
      <c r="C74" s="2">
        <f ca="1">IFERROR(IF(Pożyczka_nie_jest_spłacona*Pożyczka_jest_spłacona,Data_spłaty,""), "")</f>
        <v>47351</v>
      </c>
      <c r="D74" s="3">
        <f ca="1">IFERROR(IF(Pożyczka_nie_jest_spłacona*Pożyczka_jest_spłacona,Wartość_pożyczki,""), "")</f>
        <v>301426.80466323765</v>
      </c>
      <c r="E74" s="3">
        <f ca="1">IFERROR(IF(Pożyczka_nie_jest_spłacona*Pożyczka_jest_spłacona,Miesięczna_spłata,""), "")</f>
        <v>2176.4554674291244</v>
      </c>
      <c r="F74" s="3">
        <f ca="1">IFERROR(IF(Pożyczka_nie_jest_spłacona*Pożyczka_jest_spłacona,Kapitał,""), "")</f>
        <v>375.43030956627723</v>
      </c>
      <c r="G74" s="3">
        <f ca="1">IFERROR(IF(Pożyczka_nie_jest_spłacona*Pożyczka_jest_spłacona,Kwota_odsetek,""), "")</f>
        <v>1801.0251578628472</v>
      </c>
      <c r="H74" s="3">
        <f ca="1">IFERROR(IF(Pożyczka_nie_jest_spłacona*Pożyczka_jest_spłacona,Saldo_końcowe,""), "")</f>
        <v>301051.37435367139</v>
      </c>
    </row>
    <row r="75" spans="2:8" x14ac:dyDescent="0.15">
      <c r="B75" s="4">
        <f ca="1">IFERROR(IF(Pożyczka_nie_jest_spłacona*Pożyczka_jest_spłacona,Numer_spłaty,""), "")</f>
        <v>67</v>
      </c>
      <c r="C75" s="2">
        <f ca="1">IFERROR(IF(Pożyczka_nie_jest_spłacona*Pożyczka_jest_spłacona,Data_spłaty,""), "")</f>
        <v>47382</v>
      </c>
      <c r="D75" s="3">
        <f ca="1">IFERROR(IF(Pożyczka_nie_jest_spłacona*Pożyczka_jest_spłacona,Wartość_pożyczki,""), "")</f>
        <v>301051.37435367139</v>
      </c>
      <c r="E75" s="3">
        <f ca="1">IFERROR(IF(Pożyczka_nie_jest_spłacona*Pożyczka_jest_spłacona,Miesięczna_spłata,""), "")</f>
        <v>2176.4554674291244</v>
      </c>
      <c r="F75" s="3">
        <f ca="1">IFERROR(IF(Pożyczka_nie_jest_spłacona*Pożyczka_jest_spłacona,Kapitał,""), "")</f>
        <v>377.67350566593575</v>
      </c>
      <c r="G75" s="3">
        <f ca="1">IFERROR(IF(Pożyczka_nie_jest_spłacona*Pożyczka_jest_spłacona,Kwota_odsetek,""), "")</f>
        <v>1798.7819617631887</v>
      </c>
      <c r="H75" s="3">
        <f ca="1">IFERROR(IF(Pożyczka_nie_jest_spłacona*Pożyczka_jest_spłacona,Saldo_końcowe,""), "")</f>
        <v>300673.70084800548</v>
      </c>
    </row>
    <row r="76" spans="2:8" x14ac:dyDescent="0.15">
      <c r="B76" s="4">
        <f ca="1">IFERROR(IF(Pożyczka_nie_jest_spłacona*Pożyczka_jest_spłacona,Numer_spłaty,""), "")</f>
        <v>68</v>
      </c>
      <c r="C76" s="2">
        <f ca="1">IFERROR(IF(Pożyczka_nie_jest_spłacona*Pożyczka_jest_spłacona,Data_spłaty,""), "")</f>
        <v>47412</v>
      </c>
      <c r="D76" s="3">
        <f ca="1">IFERROR(IF(Pożyczka_nie_jest_spłacona*Pożyczka_jest_spłacona,Wartość_pożyczki,""), "")</f>
        <v>300673.70084800548</v>
      </c>
      <c r="E76" s="3">
        <f ca="1">IFERROR(IF(Pożyczka_nie_jest_spłacona*Pożyczka_jest_spłacona,Miesięczna_spłata,""), "")</f>
        <v>2176.4554674291244</v>
      </c>
      <c r="F76" s="3">
        <f ca="1">IFERROR(IF(Pożyczka_nie_jest_spłacona*Pożyczka_jest_spłacona,Kapitał,""), "")</f>
        <v>379.93010486228974</v>
      </c>
      <c r="G76" s="3">
        <f ca="1">IFERROR(IF(Pożyczka_nie_jest_spłacona*Pożyczka_jest_spłacona,Kwota_odsetek,""), "")</f>
        <v>1796.5253625668349</v>
      </c>
      <c r="H76" s="3">
        <f ca="1">IFERROR(IF(Pożyczka_nie_jest_spłacona*Pożyczka_jest_spłacona,Saldo_końcowe,""), "")</f>
        <v>300293.77074314316</v>
      </c>
    </row>
    <row r="77" spans="2:8" x14ac:dyDescent="0.15">
      <c r="B77" s="4">
        <f ca="1">IFERROR(IF(Pożyczka_nie_jest_spłacona*Pożyczka_jest_spłacona,Numer_spłaty,""), "")</f>
        <v>69</v>
      </c>
      <c r="C77" s="2">
        <f ca="1">IFERROR(IF(Pożyczka_nie_jest_spłacona*Pożyczka_jest_spłacona,Data_spłaty,""), "")</f>
        <v>47443</v>
      </c>
      <c r="D77" s="3">
        <f ca="1">IFERROR(IF(Pożyczka_nie_jest_spłacona*Pożyczka_jest_spłacona,Wartość_pożyczki,""), "")</f>
        <v>300293.77074314316</v>
      </c>
      <c r="E77" s="3">
        <f ca="1">IFERROR(IF(Pożyczka_nie_jest_spłacona*Pożyczka_jest_spłacona,Miesięczna_spłata,""), "")</f>
        <v>2176.4554674291244</v>
      </c>
      <c r="F77" s="3">
        <f ca="1">IFERROR(IF(Pożyczka_nie_jest_spłacona*Pożyczka_jest_spłacona,Kapitał,""), "")</f>
        <v>382.20018723884181</v>
      </c>
      <c r="G77" s="3">
        <f ca="1">IFERROR(IF(Pożyczka_nie_jest_spłacona*Pożyczka_jest_spłacona,Kwota_odsetek,""), "")</f>
        <v>1794.2552801902825</v>
      </c>
      <c r="H77" s="3">
        <f ca="1">IFERROR(IF(Pożyczka_nie_jest_spłacona*Pożyczka_jest_spłacona,Saldo_końcowe,""), "")</f>
        <v>299911.5705559043</v>
      </c>
    </row>
    <row r="78" spans="2:8" x14ac:dyDescent="0.15">
      <c r="B78" s="4">
        <f ca="1">IFERROR(IF(Pożyczka_nie_jest_spłacona*Pożyczka_jest_spłacona,Numer_spłaty,""), "")</f>
        <v>70</v>
      </c>
      <c r="C78" s="2">
        <f ca="1">IFERROR(IF(Pożyczka_nie_jest_spłacona*Pożyczka_jest_spłacona,Data_spłaty,""), "")</f>
        <v>47473</v>
      </c>
      <c r="D78" s="3">
        <f ca="1">IFERROR(IF(Pożyczka_nie_jest_spłacona*Pożyczka_jest_spłacona,Wartość_pożyczki,""), "")</f>
        <v>299911.5705559043</v>
      </c>
      <c r="E78" s="3">
        <f ca="1">IFERROR(IF(Pożyczka_nie_jest_spłacona*Pożyczka_jest_spłacona,Miesięczna_spłata,""), "")</f>
        <v>2176.4554674291244</v>
      </c>
      <c r="F78" s="3">
        <f ca="1">IFERROR(IF(Pożyczka_nie_jest_spłacona*Pożyczka_jest_spłacona,Kapitał,""), "")</f>
        <v>384.48383335759399</v>
      </c>
      <c r="G78" s="3">
        <f ca="1">IFERROR(IF(Pożyczka_nie_jest_spłacona*Pożyczka_jest_spłacona,Kwota_odsetek,""), "")</f>
        <v>1791.9716340715306</v>
      </c>
      <c r="H78" s="3">
        <f ca="1">IFERROR(IF(Pożyczka_nie_jest_spłacona*Pożyczka_jest_spłacona,Saldo_końcowe,""), "")</f>
        <v>299527.08672254672</v>
      </c>
    </row>
    <row r="79" spans="2:8" x14ac:dyDescent="0.15">
      <c r="B79" s="4">
        <f ca="1">IFERROR(IF(Pożyczka_nie_jest_spłacona*Pożyczka_jest_spłacona,Numer_spłaty,""), "")</f>
        <v>71</v>
      </c>
      <c r="C79" s="2">
        <f ca="1">IFERROR(IF(Pożyczka_nie_jest_spłacona*Pożyczka_jest_spłacona,Data_spłaty,""), "")</f>
        <v>47504</v>
      </c>
      <c r="D79" s="3">
        <f ca="1">IFERROR(IF(Pożyczka_nie_jest_spłacona*Pożyczka_jest_spłacona,Wartość_pożyczki,""), "")</f>
        <v>299527.08672254672</v>
      </c>
      <c r="E79" s="3">
        <f ca="1">IFERROR(IF(Pożyczka_nie_jest_spłacona*Pożyczka_jest_spłacona,Miesięczna_spłata,""), "")</f>
        <v>2176.4554674291244</v>
      </c>
      <c r="F79" s="3">
        <f ca="1">IFERROR(IF(Pożyczka_nie_jest_spłacona*Pożyczka_jest_spłacona,Kapitał,""), "")</f>
        <v>386.78112426190557</v>
      </c>
      <c r="G79" s="3">
        <f ca="1">IFERROR(IF(Pożyczka_nie_jest_spłacona*Pożyczka_jest_spłacona,Kwota_odsetek,""), "")</f>
        <v>1789.6743431672189</v>
      </c>
      <c r="H79" s="3">
        <f ca="1">IFERROR(IF(Pożyczka_nie_jest_spłacona*Pożyczka_jest_spłacona,Saldo_końcowe,""), "")</f>
        <v>299140.30559828482</v>
      </c>
    </row>
    <row r="80" spans="2:8" x14ac:dyDescent="0.15">
      <c r="B80" s="4">
        <f ca="1">IFERROR(IF(Pożyczka_nie_jest_spłacona*Pożyczka_jest_spłacona,Numer_spłaty,""), "")</f>
        <v>72</v>
      </c>
      <c r="C80" s="2">
        <f ca="1">IFERROR(IF(Pożyczka_nie_jest_spłacona*Pożyczka_jest_spłacona,Data_spłaty,""), "")</f>
        <v>47535</v>
      </c>
      <c r="D80" s="3">
        <f ca="1">IFERROR(IF(Pożyczka_nie_jest_spłacona*Pożyczka_jest_spłacona,Wartość_pożyczki,""), "")</f>
        <v>299140.30559828482</v>
      </c>
      <c r="E80" s="3">
        <f ca="1">IFERROR(IF(Pożyczka_nie_jest_spłacona*Pożyczka_jest_spłacona,Miesięczna_spłata,""), "")</f>
        <v>2176.4554674291244</v>
      </c>
      <c r="F80" s="3">
        <f ca="1">IFERROR(IF(Pożyczka_nie_jest_spłacona*Pożyczka_jest_spłacona,Kapitał,""), "")</f>
        <v>389.09214147937047</v>
      </c>
      <c r="G80" s="3">
        <f ca="1">IFERROR(IF(Pożyczka_nie_jest_spłacona*Pożyczka_jest_spłacona,Kwota_odsetek,""), "")</f>
        <v>1787.363325949754</v>
      </c>
      <c r="H80" s="3">
        <f ca="1">IFERROR(IF(Pożyczka_nie_jest_spłacona*Pożyczka_jest_spłacona,Saldo_końcowe,""), "")</f>
        <v>298751.21345680539</v>
      </c>
    </row>
    <row r="81" spans="2:8" x14ac:dyDescent="0.15">
      <c r="B81" s="4">
        <f ca="1">IFERROR(IF(Pożyczka_nie_jest_spłacona*Pożyczka_jest_spłacona,Numer_spłaty,""), "")</f>
        <v>73</v>
      </c>
      <c r="C81" s="2">
        <f ca="1">IFERROR(IF(Pożyczka_nie_jest_spłacona*Pożyczka_jest_spłacona,Data_spłaty,""), "")</f>
        <v>47563</v>
      </c>
      <c r="D81" s="3">
        <f ca="1">IFERROR(IF(Pożyczka_nie_jest_spłacona*Pożyczka_jest_spłacona,Wartość_pożyczki,""), "")</f>
        <v>298751.21345680539</v>
      </c>
      <c r="E81" s="3">
        <f ca="1">IFERROR(IF(Pożyczka_nie_jest_spłacona*Pożyczka_jest_spłacona,Miesięczna_spłata,""), "")</f>
        <v>2176.4554674291244</v>
      </c>
      <c r="F81" s="3">
        <f ca="1">IFERROR(IF(Pożyczka_nie_jest_spłacona*Pożyczka_jest_spłacona,Kapitał,""), "")</f>
        <v>391.41696702470966</v>
      </c>
      <c r="G81" s="3">
        <f ca="1">IFERROR(IF(Pożyczka_nie_jest_spłacona*Pożyczka_jest_spłacona,Kwota_odsetek,""), "")</f>
        <v>1785.0385004044147</v>
      </c>
      <c r="H81" s="3">
        <f ca="1">IFERROR(IF(Pożyczka_nie_jest_spłacona*Pożyczka_jest_spłacona,Saldo_końcowe,""), "")</f>
        <v>298359.79648978065</v>
      </c>
    </row>
    <row r="82" spans="2:8" x14ac:dyDescent="0.15">
      <c r="B82" s="4">
        <f ca="1">IFERROR(IF(Pożyczka_nie_jest_spłacona*Pożyczka_jest_spłacona,Numer_spłaty,""), "")</f>
        <v>74</v>
      </c>
      <c r="C82" s="2">
        <f ca="1">IFERROR(IF(Pożyczka_nie_jest_spłacona*Pożyczka_jest_spłacona,Data_spłaty,""), "")</f>
        <v>47594</v>
      </c>
      <c r="D82" s="3">
        <f ca="1">IFERROR(IF(Pożyczka_nie_jest_spłacona*Pożyczka_jest_spłacona,Wartość_pożyczki,""), "")</f>
        <v>298359.79648978065</v>
      </c>
      <c r="E82" s="3">
        <f ca="1">IFERROR(IF(Pożyczka_nie_jest_spłacona*Pożyczka_jest_spłacona,Miesięczna_spłata,""), "")</f>
        <v>2176.4554674291244</v>
      </c>
      <c r="F82" s="3">
        <f ca="1">IFERROR(IF(Pożyczka_nie_jest_spłacona*Pożyczka_jest_spłacona,Kapitał,""), "")</f>
        <v>393.75568340268239</v>
      </c>
      <c r="G82" s="3">
        <f ca="1">IFERROR(IF(Pożyczka_nie_jest_spłacona*Pożyczka_jest_spłacona,Kwota_odsetek,""), "")</f>
        <v>1782.6997840264419</v>
      </c>
      <c r="H82" s="3">
        <f ca="1">IFERROR(IF(Pożyczka_nie_jest_spłacona*Pożyczka_jest_spłacona,Saldo_końcowe,""), "")</f>
        <v>297966.04080637801</v>
      </c>
    </row>
    <row r="83" spans="2:8" x14ac:dyDescent="0.15">
      <c r="B83" s="4">
        <f ca="1">IFERROR(IF(Pożyczka_nie_jest_spłacona*Pożyczka_jest_spłacona,Numer_spłaty,""), "")</f>
        <v>75</v>
      </c>
      <c r="C83" s="2">
        <f ca="1">IFERROR(IF(Pożyczka_nie_jest_spłacona*Pożyczka_jest_spłacona,Data_spłaty,""), "")</f>
        <v>47624</v>
      </c>
      <c r="D83" s="3">
        <f ca="1">IFERROR(IF(Pożyczka_nie_jest_spłacona*Pożyczka_jest_spłacona,Wartość_pożyczki,""), "")</f>
        <v>297966.04080637801</v>
      </c>
      <c r="E83" s="3">
        <f ca="1">IFERROR(IF(Pożyczka_nie_jest_spłacona*Pożyczka_jest_spłacona,Miesięczna_spłata,""), "")</f>
        <v>2176.4554674291244</v>
      </c>
      <c r="F83" s="3">
        <f ca="1">IFERROR(IF(Pożyczka_nie_jest_spłacona*Pożyczka_jest_spłacona,Kapitał,""), "")</f>
        <v>396.10837361101341</v>
      </c>
      <c r="G83" s="3">
        <f ca="1">IFERROR(IF(Pożyczka_nie_jest_spłacona*Pożyczka_jest_spłacona,Kwota_odsetek,""), "")</f>
        <v>1780.347093818111</v>
      </c>
      <c r="H83" s="3">
        <f ca="1">IFERROR(IF(Pożyczka_nie_jest_spłacona*Pożyczka_jest_spłacona,Saldo_końcowe,""), "")</f>
        <v>297569.932432767</v>
      </c>
    </row>
    <row r="84" spans="2:8" x14ac:dyDescent="0.15">
      <c r="B84" s="4">
        <f ca="1">IFERROR(IF(Pożyczka_nie_jest_spłacona*Pożyczka_jest_spłacona,Numer_spłaty,""), "")</f>
        <v>76</v>
      </c>
      <c r="C84" s="2">
        <f ca="1">IFERROR(IF(Pożyczka_nie_jest_spłacona*Pożyczka_jest_spłacona,Data_spłaty,""), "")</f>
        <v>47655</v>
      </c>
      <c r="D84" s="3">
        <f ca="1">IFERROR(IF(Pożyczka_nie_jest_spłacona*Pożyczka_jest_spłacona,Wartość_pożyczki,""), "")</f>
        <v>297569.932432767</v>
      </c>
      <c r="E84" s="3">
        <f ca="1">IFERROR(IF(Pożyczka_nie_jest_spłacona*Pożyczka_jest_spłacona,Miesięczna_spłata,""), "")</f>
        <v>2176.4554674291244</v>
      </c>
      <c r="F84" s="3">
        <f ca="1">IFERROR(IF(Pożyczka_nie_jest_spłacona*Pożyczka_jest_spłacona,Kapitał,""), "")</f>
        <v>398.47512114333921</v>
      </c>
      <c r="G84" s="3">
        <f ca="1">IFERROR(IF(Pożyczka_nie_jest_spłacona*Pożyczka_jest_spłacona,Kwota_odsetek,""), "")</f>
        <v>1777.9803462857851</v>
      </c>
      <c r="H84" s="3">
        <f ca="1">IFERROR(IF(Pożyczka_nie_jest_spłacona*Pożyczka_jest_spłacona,Saldo_końcowe,""), "")</f>
        <v>297171.45731162361</v>
      </c>
    </row>
    <row r="85" spans="2:8" x14ac:dyDescent="0.15">
      <c r="B85" s="4">
        <f ca="1">IFERROR(IF(Pożyczka_nie_jest_spłacona*Pożyczka_jest_spłacona,Numer_spłaty,""), "")</f>
        <v>77</v>
      </c>
      <c r="C85" s="2">
        <f ca="1">IFERROR(IF(Pożyczka_nie_jest_spłacona*Pożyczka_jest_spłacona,Data_spłaty,""), "")</f>
        <v>47685</v>
      </c>
      <c r="D85" s="3">
        <f ca="1">IFERROR(IF(Pożyczka_nie_jest_spłacona*Pożyczka_jest_spłacona,Wartość_pożyczki,""), "")</f>
        <v>297171.45731162361</v>
      </c>
      <c r="E85" s="3">
        <f ca="1">IFERROR(IF(Pożyczka_nie_jest_spłacona*Pożyczka_jest_spłacona,Miesięczna_spłata,""), "")</f>
        <v>2176.4554674291244</v>
      </c>
      <c r="F85" s="3">
        <f ca="1">IFERROR(IF(Pożyczka_nie_jest_spłacona*Pożyczka_jest_spłacona,Kapitał,""), "")</f>
        <v>400.85600999217064</v>
      </c>
      <c r="G85" s="3">
        <f ca="1">IFERROR(IF(Pożyczka_nie_jest_spłacona*Pożyczka_jest_spłacona,Kwota_odsetek,""), "")</f>
        <v>1775.599457436954</v>
      </c>
      <c r="H85" s="3">
        <f ca="1">IFERROR(IF(Pożyczka_nie_jest_spłacona*Pożyczka_jest_spłacona,Saldo_końcowe,""), "")</f>
        <v>296770.60130163142</v>
      </c>
    </row>
    <row r="86" spans="2:8" x14ac:dyDescent="0.15">
      <c r="B86" s="4">
        <f ca="1">IFERROR(IF(Pożyczka_nie_jest_spłacona*Pożyczka_jest_spłacona,Numer_spłaty,""), "")</f>
        <v>78</v>
      </c>
      <c r="C86" s="2">
        <f ca="1">IFERROR(IF(Pożyczka_nie_jest_spłacona*Pożyczka_jest_spłacona,Data_spłaty,""), "")</f>
        <v>47716</v>
      </c>
      <c r="D86" s="3">
        <f ca="1">IFERROR(IF(Pożyczka_nie_jest_spłacona*Pożyczka_jest_spłacona,Wartość_pożyczki,""), "")</f>
        <v>296770.60130163142</v>
      </c>
      <c r="E86" s="3">
        <f ca="1">IFERROR(IF(Pożyczka_nie_jest_spłacona*Pożyczka_jest_spłacona,Miesięczna_spłata,""), "")</f>
        <v>2176.4554674291244</v>
      </c>
      <c r="F86" s="3">
        <f ca="1">IFERROR(IF(Pożyczka_nie_jest_spłacona*Pożyczka_jest_spłacona,Kapitał,""), "")</f>
        <v>403.25112465187397</v>
      </c>
      <c r="G86" s="3">
        <f ca="1">IFERROR(IF(Pożyczka_nie_jest_spłacona*Pożyczka_jest_spłacona,Kwota_odsetek,""), "")</f>
        <v>1773.2043427772505</v>
      </c>
      <c r="H86" s="3">
        <f ca="1">IFERROR(IF(Pożyczka_nie_jest_spłacona*Pożyczka_jest_spłacona,Saldo_końcowe,""), "")</f>
        <v>296367.35017697961</v>
      </c>
    </row>
    <row r="87" spans="2:8" x14ac:dyDescent="0.15">
      <c r="B87" s="4">
        <f ca="1">IFERROR(IF(Pożyczka_nie_jest_spłacona*Pożyczka_jest_spłacona,Numer_spłaty,""), "")</f>
        <v>79</v>
      </c>
      <c r="C87" s="2">
        <f ca="1">IFERROR(IF(Pożyczka_nie_jest_spłacona*Pożyczka_jest_spłacona,Data_spłaty,""), "")</f>
        <v>47747</v>
      </c>
      <c r="D87" s="3">
        <f ca="1">IFERROR(IF(Pożyczka_nie_jest_spłacona*Pożyczka_jest_spłacona,Wartość_pożyczki,""), "")</f>
        <v>296367.35017697961</v>
      </c>
      <c r="E87" s="3">
        <f ca="1">IFERROR(IF(Pożyczka_nie_jest_spłacona*Pożyczka_jest_spłacona,Miesięczna_spłata,""), "")</f>
        <v>2176.4554674291244</v>
      </c>
      <c r="F87" s="3">
        <f ca="1">IFERROR(IF(Pożyczka_nie_jest_spłacona*Pożyczka_jest_spłacona,Kapitał,""), "")</f>
        <v>405.66055012166879</v>
      </c>
      <c r="G87" s="3">
        <f ca="1">IFERROR(IF(Pożyczka_nie_jest_spłacona*Pożyczka_jest_spłacona,Kwota_odsetek,""), "")</f>
        <v>1770.7949173074558</v>
      </c>
      <c r="H87" s="3">
        <f ca="1">IFERROR(IF(Pożyczka_nie_jest_spłacona*Pożyczka_jest_spłacona,Saldo_końcowe,""), "")</f>
        <v>295961.68962685793</v>
      </c>
    </row>
    <row r="88" spans="2:8" x14ac:dyDescent="0.15">
      <c r="B88" s="4">
        <f ca="1">IFERROR(IF(Pożyczka_nie_jest_spłacona*Pożyczka_jest_spłacona,Numer_spłaty,""), "")</f>
        <v>80</v>
      </c>
      <c r="C88" s="2">
        <f ca="1">IFERROR(IF(Pożyczka_nie_jest_spłacona*Pożyczka_jest_spłacona,Data_spłaty,""), "")</f>
        <v>47777</v>
      </c>
      <c r="D88" s="3">
        <f ca="1">IFERROR(IF(Pożyczka_nie_jest_spłacona*Pożyczka_jest_spłacona,Wartość_pożyczki,""), "")</f>
        <v>295961.68962685793</v>
      </c>
      <c r="E88" s="3">
        <f ca="1">IFERROR(IF(Pożyczka_nie_jest_spłacona*Pożyczka_jest_spłacona,Miesięczna_spłata,""), "")</f>
        <v>2176.4554674291244</v>
      </c>
      <c r="F88" s="3">
        <f ca="1">IFERROR(IF(Pożyczka_nie_jest_spłacona*Pożyczka_jest_spłacona,Kapitał,""), "")</f>
        <v>408.08437190864578</v>
      </c>
      <c r="G88" s="3">
        <f ca="1">IFERROR(IF(Pożyczka_nie_jest_spłacona*Pożyczka_jest_spłacona,Kwota_odsetek,""), "")</f>
        <v>1768.3710955204785</v>
      </c>
      <c r="H88" s="3">
        <f ca="1">IFERROR(IF(Pożyczka_nie_jest_spłacona*Pożyczka_jest_spłacona,Saldo_końcowe,""), "")</f>
        <v>295553.6052549493</v>
      </c>
    </row>
    <row r="89" spans="2:8" x14ac:dyDescent="0.15">
      <c r="B89" s="4">
        <f ca="1">IFERROR(IF(Pożyczka_nie_jest_spłacona*Pożyczka_jest_spłacona,Numer_spłaty,""), "")</f>
        <v>81</v>
      </c>
      <c r="C89" s="2">
        <f ca="1">IFERROR(IF(Pożyczka_nie_jest_spłacona*Pożyczka_jest_spłacona,Data_spłaty,""), "")</f>
        <v>47808</v>
      </c>
      <c r="D89" s="3">
        <f ca="1">IFERROR(IF(Pożyczka_nie_jest_spłacona*Pożyczka_jest_spłacona,Wartość_pożyczki,""), "")</f>
        <v>295553.6052549493</v>
      </c>
      <c r="E89" s="3">
        <f ca="1">IFERROR(IF(Pożyczka_nie_jest_spłacona*Pożyczka_jest_spłacona,Miesięczna_spłata,""), "")</f>
        <v>2176.4554674291244</v>
      </c>
      <c r="F89" s="3">
        <f ca="1">IFERROR(IF(Pożyczka_nie_jest_spłacona*Pożyczka_jest_spłacona,Kapitał,""), "")</f>
        <v>410.52267603079997</v>
      </c>
      <c r="G89" s="3">
        <f ca="1">IFERROR(IF(Pożyczka_nie_jest_spłacona*Pożyczka_jest_spłacona,Kwota_odsetek,""), "")</f>
        <v>1765.9327913983245</v>
      </c>
      <c r="H89" s="3">
        <f ca="1">IFERROR(IF(Pożyczka_nie_jest_spłacona*Pożyczka_jest_spłacona,Saldo_końcowe,""), "")</f>
        <v>295143.08257891843</v>
      </c>
    </row>
    <row r="90" spans="2:8" x14ac:dyDescent="0.15">
      <c r="B90" s="4">
        <f ca="1">IFERROR(IF(Pożyczka_nie_jest_spłacona*Pożyczka_jest_spłacona,Numer_spłaty,""), "")</f>
        <v>82</v>
      </c>
      <c r="C90" s="2">
        <f ca="1">IFERROR(IF(Pożyczka_nie_jest_spłacona*Pożyczka_jest_spłacona,Data_spłaty,""), "")</f>
        <v>47838</v>
      </c>
      <c r="D90" s="3">
        <f ca="1">IFERROR(IF(Pożyczka_nie_jest_spłacona*Pożyczka_jest_spłacona,Wartość_pożyczki,""), "")</f>
        <v>295143.08257891843</v>
      </c>
      <c r="E90" s="3">
        <f ca="1">IFERROR(IF(Pożyczka_nie_jest_spłacona*Pożyczka_jest_spłacona,Miesięczna_spłata,""), "")</f>
        <v>2176.4554674291244</v>
      </c>
      <c r="F90" s="3">
        <f ca="1">IFERROR(IF(Pożyczka_nie_jest_spłacona*Pożyczka_jest_spłacona,Kapitał,""), "")</f>
        <v>412.97554902008397</v>
      </c>
      <c r="G90" s="3">
        <f ca="1">IFERROR(IF(Pożyczka_nie_jest_spłacona*Pożyczka_jest_spłacona,Kwota_odsetek,""), "")</f>
        <v>1763.4799184090405</v>
      </c>
      <c r="H90" s="3">
        <f ca="1">IFERROR(IF(Pożyczka_nie_jest_spłacona*Pożyczka_jest_spłacona,Saldo_końcowe,""), "")</f>
        <v>294730.10702989832</v>
      </c>
    </row>
    <row r="91" spans="2:8" x14ac:dyDescent="0.15">
      <c r="B91" s="4">
        <f ca="1">IFERROR(IF(Pożyczka_nie_jest_spłacona*Pożyczka_jest_spłacona,Numer_spłaty,""), "")</f>
        <v>83</v>
      </c>
      <c r="C91" s="2">
        <f ca="1">IFERROR(IF(Pożyczka_nie_jest_spłacona*Pożyczka_jest_spłacona,Data_spłaty,""), "")</f>
        <v>47869</v>
      </c>
      <c r="D91" s="3">
        <f ca="1">IFERROR(IF(Pożyczka_nie_jest_spłacona*Pożyczka_jest_spłacona,Wartość_pożyczki,""), "")</f>
        <v>294730.10702989832</v>
      </c>
      <c r="E91" s="3">
        <f ca="1">IFERROR(IF(Pożyczka_nie_jest_spłacona*Pożyczka_jest_spłacona,Miesięczna_spłata,""), "")</f>
        <v>2176.4554674291244</v>
      </c>
      <c r="F91" s="3">
        <f ca="1">IFERROR(IF(Pożyczka_nie_jest_spłacona*Pożyczka_jest_spłacona,Kapitał,""), "")</f>
        <v>415.44307792547897</v>
      </c>
      <c r="G91" s="3">
        <f ca="1">IFERROR(IF(Pożyczka_nie_jest_spłacona*Pożyczka_jest_spłacona,Kwota_odsetek,""), "")</f>
        <v>1761.0123895036456</v>
      </c>
      <c r="H91" s="3">
        <f ca="1">IFERROR(IF(Pożyczka_nie_jest_spłacona*Pożyczka_jest_spłacona,Saldo_końcowe,""), "")</f>
        <v>294314.66395197285</v>
      </c>
    </row>
    <row r="92" spans="2:8" x14ac:dyDescent="0.15">
      <c r="B92" s="4">
        <f ca="1">IFERROR(IF(Pożyczka_nie_jest_spłacona*Pożyczka_jest_spłacona,Numer_spłaty,""), "")</f>
        <v>84</v>
      </c>
      <c r="C92" s="2">
        <f ca="1">IFERROR(IF(Pożyczka_nie_jest_spłacona*Pożyczka_jest_spłacona,Data_spłaty,""), "")</f>
        <v>47900</v>
      </c>
      <c r="D92" s="3">
        <f ca="1">IFERROR(IF(Pożyczka_nie_jest_spłacona*Pożyczka_jest_spłacona,Wartość_pożyczki,""), "")</f>
        <v>294314.66395197285</v>
      </c>
      <c r="E92" s="3">
        <f ca="1">IFERROR(IF(Pożyczka_nie_jest_spłacona*Pożyczka_jest_spłacona,Miesięczna_spłata,""), "")</f>
        <v>2176.4554674291244</v>
      </c>
      <c r="F92" s="3">
        <f ca="1">IFERROR(IF(Pożyczka_nie_jest_spłacona*Pożyczka_jest_spłacona,Kapitał,""), "")</f>
        <v>417.92535031608367</v>
      </c>
      <c r="G92" s="3">
        <f ca="1">IFERROR(IF(Pożyczka_nie_jest_spłacona*Pożyczka_jest_spłacona,Kwota_odsetek,""), "")</f>
        <v>1758.5301171130409</v>
      </c>
      <c r="H92" s="3">
        <f ca="1">IFERROR(IF(Pożyczka_nie_jest_spłacona*Pożyczka_jest_spłacona,Saldo_końcowe,""), "")</f>
        <v>293896.73860165675</v>
      </c>
    </row>
    <row r="93" spans="2:8" x14ac:dyDescent="0.15">
      <c r="B93" s="4">
        <f ca="1">IFERROR(IF(Pożyczka_nie_jest_spłacona*Pożyczka_jest_spłacona,Numer_spłaty,""), "")</f>
        <v>85</v>
      </c>
      <c r="C93" s="2">
        <f ca="1">IFERROR(IF(Pożyczka_nie_jest_spłacona*Pożyczka_jest_spłacona,Data_spłaty,""), "")</f>
        <v>47928</v>
      </c>
      <c r="D93" s="3">
        <f ca="1">IFERROR(IF(Pożyczka_nie_jest_spłacona*Pożyczka_jest_spłacona,Wartość_pożyczki,""), "")</f>
        <v>293896.73860165675</v>
      </c>
      <c r="E93" s="3">
        <f ca="1">IFERROR(IF(Pożyczka_nie_jest_spłacona*Pożyczka_jest_spłacona,Miesięczna_spłata,""), "")</f>
        <v>2176.4554674291244</v>
      </c>
      <c r="F93" s="3">
        <f ca="1">IFERROR(IF(Pożyczka_nie_jest_spłacona*Pożyczka_jest_spłacona,Kapitał,""), "")</f>
        <v>420.4224542842224</v>
      </c>
      <c r="G93" s="3">
        <f ca="1">IFERROR(IF(Pożyczka_nie_jest_spłacona*Pożyczka_jest_spłacona,Kwota_odsetek,""), "")</f>
        <v>1756.0330131449018</v>
      </c>
      <c r="H93" s="3">
        <f ca="1">IFERROR(IF(Pożyczka_nie_jest_spłacona*Pożyczka_jest_spłacona,Saldo_końcowe,""), "")</f>
        <v>293476.31614737253</v>
      </c>
    </row>
    <row r="94" spans="2:8" x14ac:dyDescent="0.15">
      <c r="B94" s="4">
        <f ca="1">IFERROR(IF(Pożyczka_nie_jest_spłacona*Pożyczka_jest_spłacona,Numer_spłaty,""), "")</f>
        <v>86</v>
      </c>
      <c r="C94" s="2">
        <f ca="1">IFERROR(IF(Pożyczka_nie_jest_spłacona*Pożyczka_jest_spłacona,Data_spłaty,""), "")</f>
        <v>47959</v>
      </c>
      <c r="D94" s="3">
        <f ca="1">IFERROR(IF(Pożyczka_nie_jest_spłacona*Pożyczka_jest_spłacona,Wartość_pożyczki,""), "")</f>
        <v>293476.31614737253</v>
      </c>
      <c r="E94" s="3">
        <f ca="1">IFERROR(IF(Pożyczka_nie_jest_spłacona*Pożyczka_jest_spłacona,Miesięczna_spłata,""), "")</f>
        <v>2176.4554674291244</v>
      </c>
      <c r="F94" s="3">
        <f ca="1">IFERROR(IF(Pożyczka_nie_jest_spłacona*Pożyczka_jest_spłacona,Kapitał,""), "")</f>
        <v>422.93447844857053</v>
      </c>
      <c r="G94" s="3">
        <f ca="1">IFERROR(IF(Pożyczka_nie_jest_spłacona*Pożyczka_jest_spłacona,Kwota_odsetek,""), "")</f>
        <v>1753.5209889805542</v>
      </c>
      <c r="H94" s="3">
        <f ca="1">IFERROR(IF(Pożyczka_nie_jest_spłacona*Pożyczka_jest_spłacona,Saldo_końcowe,""), "")</f>
        <v>293053.38166892389</v>
      </c>
    </row>
    <row r="95" spans="2:8" x14ac:dyDescent="0.15">
      <c r="B95" s="4">
        <f ca="1">IFERROR(IF(Pożyczka_nie_jest_spłacona*Pożyczka_jest_spłacona,Numer_spłaty,""), "")</f>
        <v>87</v>
      </c>
      <c r="C95" s="2">
        <f ca="1">IFERROR(IF(Pożyczka_nie_jest_spłacona*Pożyczka_jest_spłacona,Data_spłaty,""), "")</f>
        <v>47989</v>
      </c>
      <c r="D95" s="3">
        <f ca="1">IFERROR(IF(Pożyczka_nie_jest_spłacona*Pożyczka_jest_spłacona,Wartość_pożyczki,""), "")</f>
        <v>293053.38166892389</v>
      </c>
      <c r="E95" s="3">
        <f ca="1">IFERROR(IF(Pożyczka_nie_jest_spłacona*Pożyczka_jest_spłacona,Miesięczna_spłata,""), "")</f>
        <v>2176.4554674291244</v>
      </c>
      <c r="F95" s="3">
        <f ca="1">IFERROR(IF(Pożyczka_nie_jest_spłacona*Pożyczka_jest_spłacona,Kapitał,""), "")</f>
        <v>425.46151195730079</v>
      </c>
      <c r="G95" s="3">
        <f ca="1">IFERROR(IF(Pożyczka_nie_jest_spłacona*Pożyczka_jest_spłacona,Kwota_odsetek,""), "")</f>
        <v>1750.9939554718237</v>
      </c>
      <c r="H95" s="3">
        <f ca="1">IFERROR(IF(Pożyczka_nie_jest_spłacona*Pożyczka_jest_spłacona,Saldo_końcowe,""), "")</f>
        <v>292627.92015696666</v>
      </c>
    </row>
    <row r="96" spans="2:8" x14ac:dyDescent="0.15">
      <c r="B96" s="4">
        <f ca="1">IFERROR(IF(Pożyczka_nie_jest_spłacona*Pożyczka_jest_spłacona,Numer_spłaty,""), "")</f>
        <v>88</v>
      </c>
      <c r="C96" s="2">
        <f ca="1">IFERROR(IF(Pożyczka_nie_jest_spłacona*Pożyczka_jest_spłacona,Data_spłaty,""), "")</f>
        <v>48020</v>
      </c>
      <c r="D96" s="3">
        <f ca="1">IFERROR(IF(Pożyczka_nie_jest_spłacona*Pożyczka_jest_spłacona,Wartość_pożyczki,""), "")</f>
        <v>292627.92015696666</v>
      </c>
      <c r="E96" s="3">
        <f ca="1">IFERROR(IF(Pożyczka_nie_jest_spłacona*Pożyczka_jest_spłacona,Miesięczna_spłata,""), "")</f>
        <v>2176.4554674291244</v>
      </c>
      <c r="F96" s="3">
        <f ca="1">IFERROR(IF(Pożyczka_nie_jest_spłacona*Pożyczka_jest_spłacona,Kapitał,""), "")</f>
        <v>428.00364449124567</v>
      </c>
      <c r="G96" s="3">
        <f ca="1">IFERROR(IF(Pożyczka_nie_jest_spłacona*Pożyczka_jest_spłacona,Kwota_odsetek,""), "")</f>
        <v>1748.4518229378787</v>
      </c>
      <c r="H96" s="3">
        <f ca="1">IFERROR(IF(Pożyczka_nie_jest_spłacona*Pożyczka_jest_spłacona,Saldo_końcowe,""), "")</f>
        <v>292199.91651247535</v>
      </c>
    </row>
    <row r="97" spans="2:8" x14ac:dyDescent="0.15">
      <c r="B97" s="4">
        <f ca="1">IFERROR(IF(Pożyczka_nie_jest_spłacona*Pożyczka_jest_spłacona,Numer_spłaty,""), "")</f>
        <v>89</v>
      </c>
      <c r="C97" s="2">
        <f ca="1">IFERROR(IF(Pożyczka_nie_jest_spłacona*Pożyczka_jest_spłacona,Data_spłaty,""), "")</f>
        <v>48050</v>
      </c>
      <c r="D97" s="3">
        <f ca="1">IFERROR(IF(Pożyczka_nie_jest_spłacona*Pożyczka_jest_spłacona,Wartość_pożyczki,""), "")</f>
        <v>292199.91651247535</v>
      </c>
      <c r="E97" s="3">
        <f ca="1">IFERROR(IF(Pożyczka_nie_jest_spłacona*Pożyczka_jest_spłacona,Miesięczna_spłata,""), "")</f>
        <v>2176.4554674291244</v>
      </c>
      <c r="F97" s="3">
        <f ca="1">IFERROR(IF(Pożyczka_nie_jest_spłacona*Pożyczka_jest_spłacona,Kapitał,""), "")</f>
        <v>430.56096626708091</v>
      </c>
      <c r="G97" s="3">
        <f ca="1">IFERROR(IF(Pożyczka_nie_jest_spłacona*Pożyczka_jest_spłacona,Kwota_odsetek,""), "")</f>
        <v>1745.8945011620438</v>
      </c>
      <c r="H97" s="3">
        <f ca="1">IFERROR(IF(Pożyczka_nie_jest_spłacona*Pożyczka_jest_spłacona,Saldo_końcowe,""), "")</f>
        <v>291769.35554620827</v>
      </c>
    </row>
    <row r="98" spans="2:8" x14ac:dyDescent="0.15">
      <c r="B98" s="4">
        <f ca="1">IFERROR(IF(Pożyczka_nie_jest_spłacona*Pożyczka_jest_spłacona,Numer_spłaty,""), "")</f>
        <v>90</v>
      </c>
      <c r="C98" s="2">
        <f ca="1">IFERROR(IF(Pożyczka_nie_jest_spłacona*Pożyczka_jest_spłacona,Data_spłaty,""), "")</f>
        <v>48081</v>
      </c>
      <c r="D98" s="3">
        <f ca="1">IFERROR(IF(Pożyczka_nie_jest_spłacona*Pożyczka_jest_spłacona,Wartość_pożyczki,""), "")</f>
        <v>291769.35554620827</v>
      </c>
      <c r="E98" s="3">
        <f ca="1">IFERROR(IF(Pożyczka_nie_jest_spłacona*Pożyczka_jest_spłacona,Miesięczna_spłata,""), "")</f>
        <v>2176.4554674291244</v>
      </c>
      <c r="F98" s="3">
        <f ca="1">IFERROR(IF(Pożyczka_nie_jest_spłacona*Pożyczka_jest_spłacona,Kapitał,""), "")</f>
        <v>433.1335680405266</v>
      </c>
      <c r="G98" s="3">
        <f ca="1">IFERROR(IF(Pożyczka_nie_jest_spłacona*Pożyczka_jest_spłacona,Kwota_odsetek,""), "")</f>
        <v>1743.321899388598</v>
      </c>
      <c r="H98" s="3">
        <f ca="1">IFERROR(IF(Pożyczka_nie_jest_spłacona*Pożyczka_jest_spłacona,Saldo_końcowe,""), "")</f>
        <v>291336.22197816777</v>
      </c>
    </row>
    <row r="99" spans="2:8" x14ac:dyDescent="0.15">
      <c r="B99" s="4">
        <f ca="1">IFERROR(IF(Pożyczka_nie_jest_spłacona*Pożyczka_jest_spłacona,Numer_spłaty,""), "")</f>
        <v>91</v>
      </c>
      <c r="C99" s="2">
        <f ca="1">IFERROR(IF(Pożyczka_nie_jest_spłacona*Pożyczka_jest_spłacona,Data_spłaty,""), "")</f>
        <v>48112</v>
      </c>
      <c r="D99" s="3">
        <f ca="1">IFERROR(IF(Pożyczka_nie_jest_spłacona*Pożyczka_jest_spłacona,Wartość_pożyczki,""), "")</f>
        <v>291336.22197816777</v>
      </c>
      <c r="E99" s="3">
        <f ca="1">IFERROR(IF(Pożyczka_nie_jest_spłacona*Pożyczka_jest_spłacona,Miesięczna_spłata,""), "")</f>
        <v>2176.4554674291244</v>
      </c>
      <c r="F99" s="3">
        <f ca="1">IFERROR(IF(Pożyczka_nie_jest_spłacona*Pożyczka_jest_spłacona,Kapitał,""), "")</f>
        <v>435.72154110956876</v>
      </c>
      <c r="G99" s="3">
        <f ca="1">IFERROR(IF(Pożyczka_nie_jest_spłacona*Pożyczka_jest_spłacona,Kwota_odsetek,""), "")</f>
        <v>1740.7339263195556</v>
      </c>
      <c r="H99" s="3">
        <f ca="1">IFERROR(IF(Pożyczka_nie_jest_spłacona*Pożyczka_jest_spłacona,Saldo_końcowe,""), "")</f>
        <v>290900.50043705816</v>
      </c>
    </row>
    <row r="100" spans="2:8" x14ac:dyDescent="0.15">
      <c r="B100" s="4">
        <f ca="1">IFERROR(IF(Pożyczka_nie_jest_spłacona*Pożyczka_jest_spłacona,Numer_spłaty,""), "")</f>
        <v>92</v>
      </c>
      <c r="C100" s="2">
        <f ca="1">IFERROR(IF(Pożyczka_nie_jest_spłacona*Pożyczka_jest_spłacona,Data_spłaty,""), "")</f>
        <v>48142</v>
      </c>
      <c r="D100" s="3">
        <f ca="1">IFERROR(IF(Pożyczka_nie_jest_spłacona*Pożyczka_jest_spłacona,Wartość_pożyczki,""), "")</f>
        <v>290900.50043705816</v>
      </c>
      <c r="E100" s="3">
        <f ca="1">IFERROR(IF(Pożyczka_nie_jest_spłacona*Pożyczka_jest_spłacona,Miesięczna_spłata,""), "")</f>
        <v>2176.4554674291244</v>
      </c>
      <c r="F100" s="3">
        <f ca="1">IFERROR(IF(Pożyczka_nie_jest_spłacona*Pożyczka_jest_spłacona,Kapitał,""), "")</f>
        <v>438.32497731769843</v>
      </c>
      <c r="G100" s="3">
        <f ca="1">IFERROR(IF(Pożyczka_nie_jest_spłacona*Pożyczka_jest_spłacona,Kwota_odsetek,""), "")</f>
        <v>1738.1304901114261</v>
      </c>
      <c r="H100" s="3">
        <f ca="1">IFERROR(IF(Pożyczka_nie_jest_spłacona*Pożyczka_jest_spłacona,Saldo_końcowe,""), "")</f>
        <v>290462.17545974045</v>
      </c>
    </row>
    <row r="101" spans="2:8" x14ac:dyDescent="0.15">
      <c r="B101" s="4">
        <f ca="1">IFERROR(IF(Pożyczka_nie_jest_spłacona*Pożyczka_jest_spłacona,Numer_spłaty,""), "")</f>
        <v>93</v>
      </c>
      <c r="C101" s="2">
        <f ca="1">IFERROR(IF(Pożyczka_nie_jest_spłacona*Pożyczka_jest_spłacona,Data_spłaty,""), "")</f>
        <v>48173</v>
      </c>
      <c r="D101" s="3">
        <f ca="1">IFERROR(IF(Pożyczka_nie_jest_spłacona*Pożyczka_jest_spłacona,Wartość_pożyczki,""), "")</f>
        <v>290462.17545974045</v>
      </c>
      <c r="E101" s="3">
        <f ca="1">IFERROR(IF(Pożyczka_nie_jest_spłacona*Pożyczka_jest_spłacona,Miesięczna_spłata,""), "")</f>
        <v>2176.4554674291244</v>
      </c>
      <c r="F101" s="3">
        <f ca="1">IFERROR(IF(Pożyczka_nie_jest_spłacona*Pożyczka_jest_spłacona,Kapitał,""), "")</f>
        <v>440.94396905717167</v>
      </c>
      <c r="G101" s="3">
        <f ca="1">IFERROR(IF(Pożyczka_nie_jest_spłacona*Pożyczka_jest_spłacona,Kwota_odsetek,""), "")</f>
        <v>1735.5114983719527</v>
      </c>
      <c r="H101" s="3">
        <f ca="1">IFERROR(IF(Pożyczka_nie_jest_spłacona*Pożyczka_jest_spłacona,Saldo_końcowe,""), "")</f>
        <v>290021.23149068333</v>
      </c>
    </row>
    <row r="102" spans="2:8" x14ac:dyDescent="0.15">
      <c r="B102" s="4">
        <f ca="1">IFERROR(IF(Pożyczka_nie_jest_spłacona*Pożyczka_jest_spłacona,Numer_spłaty,""), "")</f>
        <v>94</v>
      </c>
      <c r="C102" s="2">
        <f ca="1">IFERROR(IF(Pożyczka_nie_jest_spłacona*Pożyczka_jest_spłacona,Data_spłaty,""), "")</f>
        <v>48203</v>
      </c>
      <c r="D102" s="3">
        <f ca="1">IFERROR(IF(Pożyczka_nie_jest_spłacona*Pożyczka_jest_spłacona,Wartość_pożyczki,""), "")</f>
        <v>290021.23149068333</v>
      </c>
      <c r="E102" s="3">
        <f ca="1">IFERROR(IF(Pożyczka_nie_jest_spłacona*Pożyczka_jest_spłacona,Miesięczna_spłata,""), "")</f>
        <v>2176.4554674291244</v>
      </c>
      <c r="F102" s="3">
        <f ca="1">IFERROR(IF(Pożyczka_nie_jest_spłacona*Pożyczka_jest_spłacona,Kapitał,""), "")</f>
        <v>443.57860927228825</v>
      </c>
      <c r="G102" s="3">
        <f ca="1">IFERROR(IF(Pożyczka_nie_jest_spłacona*Pożyczka_jest_spłacona,Kwota_odsetek,""), "")</f>
        <v>1732.8768581568365</v>
      </c>
      <c r="H102" s="3">
        <f ca="1">IFERROR(IF(Pożyczka_nie_jest_spłacona*Pożyczka_jest_spłacona,Saldo_końcowe,""), "")</f>
        <v>289577.65288141096</v>
      </c>
    </row>
    <row r="103" spans="2:8" x14ac:dyDescent="0.15">
      <c r="B103" s="4">
        <f ca="1">IFERROR(IF(Pożyczka_nie_jest_spłacona*Pożyczka_jest_spłacona,Numer_spłaty,""), "")</f>
        <v>95</v>
      </c>
      <c r="C103" s="2">
        <f ca="1">IFERROR(IF(Pożyczka_nie_jest_spłacona*Pożyczka_jest_spłacona,Data_spłaty,""), "")</f>
        <v>48234</v>
      </c>
      <c r="D103" s="3">
        <f ca="1">IFERROR(IF(Pożyczka_nie_jest_spłacona*Pożyczka_jest_spłacona,Wartość_pożyczki,""), "")</f>
        <v>289577.65288141096</v>
      </c>
      <c r="E103" s="3">
        <f ca="1">IFERROR(IF(Pożyczka_nie_jest_spłacona*Pożyczka_jest_spłacona,Miesięczna_spłata,""), "")</f>
        <v>2176.4554674291244</v>
      </c>
      <c r="F103" s="3">
        <f ca="1">IFERROR(IF(Pożyczka_nie_jest_spłacona*Pożyczka_jest_spłacona,Kapitał,""), "")</f>
        <v>446.22899146269026</v>
      </c>
      <c r="G103" s="3">
        <f ca="1">IFERROR(IF(Pożyczka_nie_jest_spłacona*Pożyczka_jest_spłacona,Kwota_odsetek,""), "")</f>
        <v>1730.226475966434</v>
      </c>
      <c r="H103" s="3">
        <f ca="1">IFERROR(IF(Pożyczka_nie_jest_spłacona*Pożyczka_jest_spłacona,Saldo_końcowe,""), "")</f>
        <v>289131.4238899484</v>
      </c>
    </row>
    <row r="104" spans="2:8" x14ac:dyDescent="0.15">
      <c r="B104" s="4">
        <f ca="1">IFERROR(IF(Pożyczka_nie_jest_spłacona*Pożyczka_jest_spłacona,Numer_spłaty,""), "")</f>
        <v>96</v>
      </c>
      <c r="C104" s="2">
        <f ca="1">IFERROR(IF(Pożyczka_nie_jest_spłacona*Pożyczka_jest_spłacona,Data_spłaty,""), "")</f>
        <v>48265</v>
      </c>
      <c r="D104" s="3">
        <f ca="1">IFERROR(IF(Pożyczka_nie_jest_spłacona*Pożyczka_jest_spłacona,Wartość_pożyczki,""), "")</f>
        <v>289131.4238899484</v>
      </c>
      <c r="E104" s="3">
        <f ca="1">IFERROR(IF(Pożyczka_nie_jest_spłacona*Pożyczka_jest_spłacona,Miesięczna_spłata,""), "")</f>
        <v>2176.4554674291244</v>
      </c>
      <c r="F104" s="3">
        <f ca="1">IFERROR(IF(Pożyczka_nie_jest_spłacona*Pożyczka_jest_spłacona,Kapitał,""), "")</f>
        <v>448.89520968667983</v>
      </c>
      <c r="G104" s="3">
        <f ca="1">IFERROR(IF(Pożyczka_nie_jest_spłacona*Pożyczka_jest_spłacona,Kwota_odsetek,""), "")</f>
        <v>1727.5602577424445</v>
      </c>
      <c r="H104" s="3">
        <f ca="1">IFERROR(IF(Pożyczka_nie_jest_spłacona*Pożyczka_jest_spłacona,Saldo_końcowe,""), "")</f>
        <v>288682.52868026163</v>
      </c>
    </row>
    <row r="105" spans="2:8" x14ac:dyDescent="0.15">
      <c r="B105" s="4">
        <f ca="1">IFERROR(IF(Pożyczka_nie_jest_spłacona*Pożyczka_jest_spłacona,Numer_spłaty,""), "")</f>
        <v>97</v>
      </c>
      <c r="C105" s="2">
        <f ca="1">IFERROR(IF(Pożyczka_nie_jest_spłacona*Pożyczka_jest_spłacona,Data_spłaty,""), "")</f>
        <v>48294</v>
      </c>
      <c r="D105" s="3">
        <f ca="1">IFERROR(IF(Pożyczka_nie_jest_spłacona*Pożyczka_jest_spłacona,Wartość_pożyczki,""), "")</f>
        <v>288682.52868026163</v>
      </c>
      <c r="E105" s="3">
        <f ca="1">IFERROR(IF(Pożyczka_nie_jest_spłacona*Pożyczka_jest_spłacona,Miesięczna_spłata,""), "")</f>
        <v>2176.4554674291244</v>
      </c>
      <c r="F105" s="3">
        <f ca="1">IFERROR(IF(Pożyczka_nie_jest_spłacona*Pożyczka_jest_spłacona,Kapitał,""), "")</f>
        <v>451.5773585645577</v>
      </c>
      <c r="G105" s="3">
        <f ca="1">IFERROR(IF(Pożyczka_nie_jest_spłacona*Pożyczka_jest_spłacona,Kwota_odsetek,""), "")</f>
        <v>1724.8781088645669</v>
      </c>
      <c r="H105" s="3">
        <f ca="1">IFERROR(IF(Pożyczka_nie_jest_spłacona*Pożyczka_jest_spłacona,Saldo_końcowe,""), "")</f>
        <v>288230.95132169704</v>
      </c>
    </row>
    <row r="106" spans="2:8" x14ac:dyDescent="0.15">
      <c r="B106" s="4">
        <f ca="1">IFERROR(IF(Pożyczka_nie_jest_spłacona*Pożyczka_jest_spłacona,Numer_spłaty,""), "")</f>
        <v>98</v>
      </c>
      <c r="C106" s="2">
        <f ca="1">IFERROR(IF(Pożyczka_nie_jest_spłacona*Pożyczka_jest_spłacona,Data_spłaty,""), "")</f>
        <v>48325</v>
      </c>
      <c r="D106" s="3">
        <f ca="1">IFERROR(IF(Pożyczka_nie_jest_spłacona*Pożyczka_jest_spłacona,Wartość_pożyczki,""), "")</f>
        <v>288230.95132169704</v>
      </c>
      <c r="E106" s="3">
        <f ca="1">IFERROR(IF(Pożyczka_nie_jest_spłacona*Pożyczka_jest_spłacona,Miesięczna_spłata,""), "")</f>
        <v>2176.4554674291244</v>
      </c>
      <c r="F106" s="3">
        <f ca="1">IFERROR(IF(Pożyczka_nie_jest_spłacona*Pożyczka_jest_spłacona,Kapitał,""), "")</f>
        <v>454.27553328198098</v>
      </c>
      <c r="G106" s="3">
        <f ca="1">IFERROR(IF(Pożyczka_nie_jest_spłacona*Pożyczka_jest_spłacona,Kwota_odsetek,""), "")</f>
        <v>1722.1799341471437</v>
      </c>
      <c r="H106" s="3">
        <f ca="1">IFERROR(IF(Pożyczka_nie_jest_spłacona*Pożyczka_jest_spłacona,Saldo_końcowe,""), "")</f>
        <v>287776.67578841507</v>
      </c>
    </row>
    <row r="107" spans="2:8" x14ac:dyDescent="0.15">
      <c r="B107" s="4">
        <f ca="1">IFERROR(IF(Pożyczka_nie_jest_spłacona*Pożyczka_jest_spłacona,Numer_spłaty,""), "")</f>
        <v>99</v>
      </c>
      <c r="C107" s="2">
        <f ca="1">IFERROR(IF(Pożyczka_nie_jest_spłacona*Pożyczka_jest_spłacona,Data_spłaty,""), "")</f>
        <v>48355</v>
      </c>
      <c r="D107" s="3">
        <f ca="1">IFERROR(IF(Pożyczka_nie_jest_spłacona*Pożyczka_jest_spłacona,Wartość_pożyczki,""), "")</f>
        <v>287776.67578841507</v>
      </c>
      <c r="E107" s="3">
        <f ca="1">IFERROR(IF(Pożyczka_nie_jest_spłacona*Pożyczka_jest_spłacona,Miesięczna_spłata,""), "")</f>
        <v>2176.4554674291244</v>
      </c>
      <c r="F107" s="3">
        <f ca="1">IFERROR(IF(Pożyczka_nie_jest_spłacona*Pożyczka_jest_spłacona,Kapitał,""), "")</f>
        <v>456.9898295933408</v>
      </c>
      <c r="G107" s="3">
        <f ca="1">IFERROR(IF(Pożyczka_nie_jest_spłacona*Pożyczka_jest_spłacona,Kwota_odsetek,""), "")</f>
        <v>1719.4656378357836</v>
      </c>
      <c r="H107" s="3">
        <f ca="1">IFERROR(IF(Pożyczka_nie_jest_spłacona*Pożyczka_jest_spłacona,Saldo_końcowe,""), "")</f>
        <v>287319.68595882168</v>
      </c>
    </row>
    <row r="108" spans="2:8" x14ac:dyDescent="0.15">
      <c r="B108" s="4">
        <f ca="1">IFERROR(IF(Pożyczka_nie_jest_spłacona*Pożyczka_jest_spłacona,Numer_spłaty,""), "")</f>
        <v>100</v>
      </c>
      <c r="C108" s="2">
        <f ca="1">IFERROR(IF(Pożyczka_nie_jest_spłacona*Pożyczka_jest_spłacona,Data_spłaty,""), "")</f>
        <v>48386</v>
      </c>
      <c r="D108" s="3">
        <f ca="1">IFERROR(IF(Pożyczka_nie_jest_spłacona*Pożyczka_jest_spłacona,Wartość_pożyczki,""), "")</f>
        <v>287319.68595882168</v>
      </c>
      <c r="E108" s="3">
        <f ca="1">IFERROR(IF(Pożyczka_nie_jest_spłacona*Pożyczka_jest_spłacona,Miesięczna_spłata,""), "")</f>
        <v>2176.4554674291244</v>
      </c>
      <c r="F108" s="3">
        <f ca="1">IFERROR(IF(Pożyczka_nie_jest_spłacona*Pożyczka_jest_spłacona,Kapitał,""), "")</f>
        <v>459.72034382516097</v>
      </c>
      <c r="G108" s="3">
        <f ca="1">IFERROR(IF(Pożyczka_nie_jest_spłacona*Pożyczka_jest_spłacona,Kwota_odsetek,""), "")</f>
        <v>1716.7351236039635</v>
      </c>
      <c r="H108" s="3">
        <f ca="1">IFERROR(IF(Pożyczka_nie_jest_spłacona*Pożyczka_jest_spłacona,Saldo_końcowe,""), "")</f>
        <v>286859.96561499656</v>
      </c>
    </row>
    <row r="109" spans="2:8" x14ac:dyDescent="0.15">
      <c r="B109" s="4">
        <f ca="1">IFERROR(IF(Pożyczka_nie_jest_spłacona*Pożyczka_jest_spłacona,Numer_spłaty,""), "")</f>
        <v>101</v>
      </c>
      <c r="C109" s="2">
        <f ca="1">IFERROR(IF(Pożyczka_nie_jest_spłacona*Pożyczka_jest_spłacona,Data_spłaty,""), "")</f>
        <v>48416</v>
      </c>
      <c r="D109" s="3">
        <f ca="1">IFERROR(IF(Pożyczka_nie_jest_spłacona*Pożyczka_jest_spłacona,Wartość_pożyczki,""), "")</f>
        <v>286859.96561499656</v>
      </c>
      <c r="E109" s="3">
        <f ca="1">IFERROR(IF(Pożyczka_nie_jest_spłacona*Pożyczka_jest_spłacona,Miesięczna_spłata,""), "")</f>
        <v>2176.4554674291244</v>
      </c>
      <c r="F109" s="3">
        <f ca="1">IFERROR(IF(Pożyczka_nie_jest_spłacona*Pożyczka_jest_spłacona,Kapitał,""), "")</f>
        <v>462.46717287951628</v>
      </c>
      <c r="G109" s="3">
        <f ca="1">IFERROR(IF(Pożyczka_nie_jest_spłacona*Pożyczka_jest_spłacona,Kwota_odsetek,""), "")</f>
        <v>1713.9882945496083</v>
      </c>
      <c r="H109" s="3">
        <f ca="1">IFERROR(IF(Pożyczka_nie_jest_spłacona*Pożyczka_jest_spłacona,Saldo_końcowe,""), "")</f>
        <v>286397.49844211695</v>
      </c>
    </row>
    <row r="110" spans="2:8" x14ac:dyDescent="0.15">
      <c r="B110" s="4">
        <f ca="1">IFERROR(IF(Pożyczka_nie_jest_spłacona*Pożyczka_jest_spłacona,Numer_spłaty,""), "")</f>
        <v>102</v>
      </c>
      <c r="C110" s="2">
        <f ca="1">IFERROR(IF(Pożyczka_nie_jest_spłacona*Pożyczka_jest_spłacona,Data_spłaty,""), "")</f>
        <v>48447</v>
      </c>
      <c r="D110" s="3">
        <f ca="1">IFERROR(IF(Pożyczka_nie_jest_spłacona*Pożyczka_jest_spłacona,Wartość_pożyczki,""), "")</f>
        <v>286397.49844211695</v>
      </c>
      <c r="E110" s="3">
        <f ca="1">IFERROR(IF(Pożyczka_nie_jest_spłacona*Pożyczka_jest_spłacona,Miesięczna_spłata,""), "")</f>
        <v>2176.4554674291244</v>
      </c>
      <c r="F110" s="3">
        <f ca="1">IFERROR(IF(Pożyczka_nie_jest_spłacona*Pożyczka_jest_spłacona,Kapitał,""), "")</f>
        <v>465.23041423747145</v>
      </c>
      <c r="G110" s="3">
        <f ca="1">IFERROR(IF(Pożyczka_nie_jest_spłacona*Pożyczka_jest_spłacona,Kwota_odsetek,""), "")</f>
        <v>1711.2250531916529</v>
      </c>
      <c r="H110" s="3">
        <f ca="1">IFERROR(IF(Pożyczka_nie_jest_spłacona*Pożyczka_jest_spłacona,Saldo_końcowe,""), "")</f>
        <v>285932.26802787947</v>
      </c>
    </row>
    <row r="111" spans="2:8" x14ac:dyDescent="0.15">
      <c r="B111" s="4">
        <f ca="1">IFERROR(IF(Pożyczka_nie_jest_spłacona*Pożyczka_jest_spłacona,Numer_spłaty,""), "")</f>
        <v>103</v>
      </c>
      <c r="C111" s="2">
        <f ca="1">IFERROR(IF(Pożyczka_nie_jest_spłacona*Pożyczka_jest_spłacona,Data_spłaty,""), "")</f>
        <v>48478</v>
      </c>
      <c r="D111" s="3">
        <f ca="1">IFERROR(IF(Pożyczka_nie_jest_spłacona*Pożyczka_jest_spłacona,Wartość_pożyczki,""), "")</f>
        <v>285932.26802787947</v>
      </c>
      <c r="E111" s="3">
        <f ca="1">IFERROR(IF(Pożyczka_nie_jest_spłacona*Pożyczka_jest_spłacona,Miesięczna_spłata,""), "")</f>
        <v>2176.4554674291244</v>
      </c>
      <c r="F111" s="3">
        <f ca="1">IFERROR(IF(Pożyczka_nie_jest_spłacona*Pożyczka_jest_spłacona,Kapitał,""), "")</f>
        <v>468.01016596254038</v>
      </c>
      <c r="G111" s="3">
        <f ca="1">IFERROR(IF(Pożyczka_nie_jest_spłacona*Pożyczka_jest_spłacona,Kwota_odsetek,""), "")</f>
        <v>1708.4453014665842</v>
      </c>
      <c r="H111" s="3">
        <f ca="1">IFERROR(IF(Pożyczka_nie_jest_spłacona*Pożyczka_jest_spłacona,Saldo_końcowe,""), "")</f>
        <v>285464.25786191697</v>
      </c>
    </row>
    <row r="112" spans="2:8" x14ac:dyDescent="0.15">
      <c r="B112" s="4">
        <f ca="1">IFERROR(IF(Pożyczka_nie_jest_spłacona*Pożyczka_jest_spłacona,Numer_spłaty,""), "")</f>
        <v>104</v>
      </c>
      <c r="C112" s="2">
        <f ca="1">IFERROR(IF(Pożyczka_nie_jest_spłacona*Pożyczka_jest_spłacona,Data_spłaty,""), "")</f>
        <v>48508</v>
      </c>
      <c r="D112" s="3">
        <f ca="1">IFERROR(IF(Pożyczka_nie_jest_spłacona*Pożyczka_jest_spłacona,Wartość_pożyczki,""), "")</f>
        <v>285464.25786191697</v>
      </c>
      <c r="E112" s="3">
        <f ca="1">IFERROR(IF(Pożyczka_nie_jest_spłacona*Pożyczka_jest_spłacona,Miesięczna_spłata,""), "")</f>
        <v>2176.4554674291244</v>
      </c>
      <c r="F112" s="3">
        <f ca="1">IFERROR(IF(Pożyczka_nie_jest_spłacona*Pożyczka_jest_spłacona,Kapitał,""), "")</f>
        <v>470.80652670416652</v>
      </c>
      <c r="G112" s="3">
        <f ca="1">IFERROR(IF(Pożyczka_nie_jest_spłacona*Pożyczka_jest_spłacona,Kwota_odsetek,""), "")</f>
        <v>1705.648940724958</v>
      </c>
      <c r="H112" s="3">
        <f ca="1">IFERROR(IF(Pożyczka_nie_jest_spłacona*Pożyczka_jest_spłacona,Saldo_końcowe,""), "")</f>
        <v>284993.4513352128</v>
      </c>
    </row>
    <row r="113" spans="2:8" x14ac:dyDescent="0.15">
      <c r="B113" s="4">
        <f ca="1">IFERROR(IF(Pożyczka_nie_jest_spłacona*Pożyczka_jest_spłacona,Numer_spłaty,""), "")</f>
        <v>105</v>
      </c>
      <c r="C113" s="2">
        <f ca="1">IFERROR(IF(Pożyczka_nie_jest_spłacona*Pożyczka_jest_spłacona,Data_spłaty,""), "")</f>
        <v>48539</v>
      </c>
      <c r="D113" s="3">
        <f ca="1">IFERROR(IF(Pożyczka_nie_jest_spłacona*Pożyczka_jest_spłacona,Wartość_pożyczki,""), "")</f>
        <v>284993.4513352128</v>
      </c>
      <c r="E113" s="3">
        <f ca="1">IFERROR(IF(Pożyczka_nie_jest_spłacona*Pożyczka_jest_spłacona,Miesięczna_spłata,""), "")</f>
        <v>2176.4554674291244</v>
      </c>
      <c r="F113" s="3">
        <f ca="1">IFERROR(IF(Pożyczka_nie_jest_spłacona*Pożyczka_jest_spłacona,Kapitał,""), "")</f>
        <v>473.61959570122394</v>
      </c>
      <c r="G113" s="3">
        <f ca="1">IFERROR(IF(Pożyczka_nie_jest_spłacona*Pożyczka_jest_spłacona,Kwota_odsetek,""), "")</f>
        <v>1702.8358717279007</v>
      </c>
      <c r="H113" s="3">
        <f ca="1">IFERROR(IF(Pożyczka_nie_jest_spłacona*Pożyczka_jest_spłacona,Saldo_końcowe,""), "")</f>
        <v>284519.83173951163</v>
      </c>
    </row>
    <row r="114" spans="2:8" x14ac:dyDescent="0.15">
      <c r="B114" s="4">
        <f ca="1">IFERROR(IF(Pożyczka_nie_jest_spłacona*Pożyczka_jest_spłacona,Numer_spłaty,""), "")</f>
        <v>106</v>
      </c>
      <c r="C114" s="2">
        <f ca="1">IFERROR(IF(Pożyczka_nie_jest_spłacona*Pożyczka_jest_spłacona,Data_spłaty,""), "")</f>
        <v>48569</v>
      </c>
      <c r="D114" s="3">
        <f ca="1">IFERROR(IF(Pożyczka_nie_jest_spłacona*Pożyczka_jest_spłacona,Wartość_pożyczki,""), "")</f>
        <v>284519.83173951163</v>
      </c>
      <c r="E114" s="3">
        <f ca="1">IFERROR(IF(Pożyczka_nie_jest_spłacona*Pożyczka_jest_spłacona,Miesięczna_spłata,""), "")</f>
        <v>2176.4554674291244</v>
      </c>
      <c r="F114" s="3">
        <f ca="1">IFERROR(IF(Pożyczka_nie_jest_spłacona*Pożyczka_jest_spłacona,Kapitał,""), "")</f>
        <v>476.44947278553877</v>
      </c>
      <c r="G114" s="3">
        <f ca="1">IFERROR(IF(Pożyczka_nie_jest_spłacona*Pożyczka_jest_spłacona,Kwota_odsetek,""), "")</f>
        <v>1700.0059946435858</v>
      </c>
      <c r="H114" s="3">
        <f ca="1">IFERROR(IF(Pożyczka_nie_jest_spłacona*Pożyczka_jest_spłacona,Saldo_końcowe,""), "")</f>
        <v>284043.382266726</v>
      </c>
    </row>
    <row r="115" spans="2:8" x14ac:dyDescent="0.15">
      <c r="B115" s="4">
        <f ca="1">IFERROR(IF(Pożyczka_nie_jest_spłacona*Pożyczka_jest_spłacona,Numer_spłaty,""), "")</f>
        <v>107</v>
      </c>
      <c r="C115" s="2">
        <f ca="1">IFERROR(IF(Pożyczka_nie_jest_spłacona*Pożyczka_jest_spłacona,Data_spłaty,""), "")</f>
        <v>48600</v>
      </c>
      <c r="D115" s="3">
        <f ca="1">IFERROR(IF(Pożyczka_nie_jest_spłacona*Pożyczka_jest_spłacona,Wartość_pożyczki,""), "")</f>
        <v>284043.382266726</v>
      </c>
      <c r="E115" s="3">
        <f ca="1">IFERROR(IF(Pożyczka_nie_jest_spłacona*Pożyczka_jest_spłacona,Miesięczna_spłata,""), "")</f>
        <v>2176.4554674291244</v>
      </c>
      <c r="F115" s="3">
        <f ca="1">IFERROR(IF(Pożyczka_nie_jest_spłacona*Pożyczka_jest_spłacona,Kapitał,""), "")</f>
        <v>479.29625838543234</v>
      </c>
      <c r="G115" s="3">
        <f ca="1">IFERROR(IF(Pożyczka_nie_jest_spłacona*Pożyczka_jest_spłacona,Kwota_odsetek,""), "")</f>
        <v>1697.159209043692</v>
      </c>
      <c r="H115" s="3">
        <f ca="1">IFERROR(IF(Pożyczka_nie_jest_spłacona*Pożyczka_jest_spłacona,Saldo_końcowe,""), "")</f>
        <v>283564.08600834053</v>
      </c>
    </row>
    <row r="116" spans="2:8" x14ac:dyDescent="0.15">
      <c r="B116" s="4">
        <f ca="1">IFERROR(IF(Pożyczka_nie_jest_spłacona*Pożyczka_jest_spłacona,Numer_spłaty,""), "")</f>
        <v>108</v>
      </c>
      <c r="C116" s="2">
        <f ca="1">IFERROR(IF(Pożyczka_nie_jest_spłacona*Pożyczka_jest_spłacona,Data_spłaty,""), "")</f>
        <v>48631</v>
      </c>
      <c r="D116" s="3">
        <f ca="1">IFERROR(IF(Pożyczka_nie_jest_spłacona*Pożyczka_jest_spłacona,Wartość_pożyczki,""), "")</f>
        <v>283564.08600834053</v>
      </c>
      <c r="E116" s="3">
        <f ca="1">IFERROR(IF(Pożyczka_nie_jest_spłacona*Pożyczka_jest_spłacona,Miesięczna_spłata,""), "")</f>
        <v>2176.4554674291244</v>
      </c>
      <c r="F116" s="3">
        <f ca="1">IFERROR(IF(Pożyczka_nie_jest_spłacona*Pożyczka_jest_spłacona,Kapitał,""), "")</f>
        <v>482.16005352928522</v>
      </c>
      <c r="G116" s="3">
        <f ca="1">IFERROR(IF(Pożyczka_nie_jest_spłacona*Pożyczka_jest_spłacona,Kwota_odsetek,""), "")</f>
        <v>1694.2954138998393</v>
      </c>
      <c r="H116" s="3">
        <f ca="1">IFERROR(IF(Pożyczka_nie_jest_spłacona*Pożyczka_jest_spłacona,Saldo_końcowe,""), "")</f>
        <v>283081.92595481122</v>
      </c>
    </row>
    <row r="117" spans="2:8" x14ac:dyDescent="0.15">
      <c r="B117" s="4">
        <f ca="1">IFERROR(IF(Pożyczka_nie_jest_spłacona*Pożyczka_jest_spłacona,Numer_spłaty,""), "")</f>
        <v>109</v>
      </c>
      <c r="C117" s="2">
        <f ca="1">IFERROR(IF(Pożyczka_nie_jest_spłacona*Pożyczka_jest_spłacona,Data_spłaty,""), "")</f>
        <v>48659</v>
      </c>
      <c r="D117" s="3">
        <f ca="1">IFERROR(IF(Pożyczka_nie_jest_spłacona*Pożyczka_jest_spłacona,Wartość_pożyczki,""), "")</f>
        <v>283081.92595481122</v>
      </c>
      <c r="E117" s="3">
        <f ca="1">IFERROR(IF(Pożyczka_nie_jest_spłacona*Pożyczka_jest_spłacona,Miesięczna_spłata,""), "")</f>
        <v>2176.4554674291244</v>
      </c>
      <c r="F117" s="3">
        <f ca="1">IFERROR(IF(Pożyczka_nie_jest_spłacona*Pożyczka_jest_spłacona,Kapitał,""), "")</f>
        <v>485.04095984912277</v>
      </c>
      <c r="G117" s="3">
        <f ca="1">IFERROR(IF(Pożyczka_nie_jest_spłacona*Pożyczka_jest_spłacona,Kwota_odsetek,""), "")</f>
        <v>1691.4145075800016</v>
      </c>
      <c r="H117" s="3">
        <f ca="1">IFERROR(IF(Pożyczka_nie_jest_spłacona*Pożyczka_jest_spłacona,Saldo_końcowe,""), "")</f>
        <v>282596.88499496219</v>
      </c>
    </row>
    <row r="118" spans="2:8" x14ac:dyDescent="0.15">
      <c r="B118" s="4">
        <f ca="1">IFERROR(IF(Pożyczka_nie_jest_spłacona*Pożyczka_jest_spłacona,Numer_spłaty,""), "")</f>
        <v>110</v>
      </c>
      <c r="C118" s="2">
        <f ca="1">IFERROR(IF(Pożyczka_nie_jest_spłacona*Pożyczka_jest_spłacona,Data_spłaty,""), "")</f>
        <v>48690</v>
      </c>
      <c r="D118" s="3">
        <f ca="1">IFERROR(IF(Pożyczka_nie_jest_spłacona*Pożyczka_jest_spłacona,Wartość_pożyczki,""), "")</f>
        <v>282596.88499496219</v>
      </c>
      <c r="E118" s="3">
        <f ca="1">IFERROR(IF(Pożyczka_nie_jest_spłacona*Pożyczka_jest_spłacona,Miesięczna_spłata,""), "")</f>
        <v>2176.4554674291244</v>
      </c>
      <c r="F118" s="3">
        <f ca="1">IFERROR(IF(Pożyczka_nie_jest_spłacona*Pożyczka_jest_spłacona,Kapitał,""), "")</f>
        <v>487.9390795842213</v>
      </c>
      <c r="G118" s="3">
        <f ca="1">IFERROR(IF(Pożyczka_nie_jest_spłacona*Pożyczka_jest_spłacona,Kwota_odsetek,""), "")</f>
        <v>1688.516387844903</v>
      </c>
      <c r="H118" s="3">
        <f ca="1">IFERROR(IF(Pożyczka_nie_jest_spłacona*Pożyczka_jest_spłacona,Saldo_końcowe,""), "")</f>
        <v>282108.94591537799</v>
      </c>
    </row>
    <row r="119" spans="2:8" x14ac:dyDescent="0.15">
      <c r="B119" s="4">
        <f ca="1">IFERROR(IF(Pożyczka_nie_jest_spłacona*Pożyczka_jest_spłacona,Numer_spłaty,""), "")</f>
        <v>111</v>
      </c>
      <c r="C119" s="2">
        <f ca="1">IFERROR(IF(Pożyczka_nie_jest_spłacona*Pożyczka_jest_spłacona,Data_spłaty,""), "")</f>
        <v>48720</v>
      </c>
      <c r="D119" s="3">
        <f ca="1">IFERROR(IF(Pożyczka_nie_jest_spłacona*Pożyczka_jest_spłacona,Wartość_pożyczki,""), "")</f>
        <v>282108.94591537799</v>
      </c>
      <c r="E119" s="3">
        <f ca="1">IFERROR(IF(Pożyczka_nie_jest_spłacona*Pożyczka_jest_spłacona,Miesięczna_spłata,""), "")</f>
        <v>2176.4554674291244</v>
      </c>
      <c r="F119" s="3">
        <f ca="1">IFERROR(IF(Pożyczka_nie_jest_spłacona*Pożyczka_jest_spłacona,Kapitał,""), "")</f>
        <v>490.85451558473693</v>
      </c>
      <c r="G119" s="3">
        <f ca="1">IFERROR(IF(Pożyczka_nie_jest_spłacona*Pożyczka_jest_spłacona,Kwota_odsetek,""), "")</f>
        <v>1685.6009518443877</v>
      </c>
      <c r="H119" s="3">
        <f ca="1">IFERROR(IF(Pożyczka_nie_jest_spłacona*Pożyczka_jest_spłacona,Saldo_końcowe,""), "")</f>
        <v>281618.09139979316</v>
      </c>
    </row>
    <row r="120" spans="2:8" x14ac:dyDescent="0.15">
      <c r="B120" s="4">
        <f ca="1">IFERROR(IF(Pożyczka_nie_jest_spłacona*Pożyczka_jest_spłacona,Numer_spłaty,""), "")</f>
        <v>112</v>
      </c>
      <c r="C120" s="2">
        <f ca="1">IFERROR(IF(Pożyczka_nie_jest_spłacona*Pożyczka_jest_spłacona,Data_spłaty,""), "")</f>
        <v>48751</v>
      </c>
      <c r="D120" s="3">
        <f ca="1">IFERROR(IF(Pożyczka_nie_jest_spłacona*Pożyczka_jest_spłacona,Wartość_pożyczki,""), "")</f>
        <v>281618.09139979316</v>
      </c>
      <c r="E120" s="3">
        <f ca="1">IFERROR(IF(Pożyczka_nie_jest_spłacona*Pożyczka_jest_spłacona,Miesięczna_spłata,""), "")</f>
        <v>2176.4554674291244</v>
      </c>
      <c r="F120" s="3">
        <f ca="1">IFERROR(IF(Pożyczka_nie_jest_spłacona*Pożyczka_jest_spłacona,Kapitał,""), "")</f>
        <v>493.78737131535581</v>
      </c>
      <c r="G120" s="3">
        <f ca="1">IFERROR(IF(Pożyczka_nie_jest_spłacona*Pożyczka_jest_spłacona,Kwota_odsetek,""), "")</f>
        <v>1682.6680961137688</v>
      </c>
      <c r="H120" s="3">
        <f ca="1">IFERROR(IF(Pożyczka_nie_jest_spłacona*Pożyczka_jest_spłacona,Saldo_końcowe,""), "")</f>
        <v>281124.30402847787</v>
      </c>
    </row>
    <row r="121" spans="2:8" x14ac:dyDescent="0.15">
      <c r="B121" s="4">
        <f ca="1">IFERROR(IF(Pożyczka_nie_jest_spłacona*Pożyczka_jest_spłacona,Numer_spłaty,""), "")</f>
        <v>113</v>
      </c>
      <c r="C121" s="2">
        <f ca="1">IFERROR(IF(Pożyczka_nie_jest_spłacona*Pożyczka_jest_spłacona,Data_spłaty,""), "")</f>
        <v>48781</v>
      </c>
      <c r="D121" s="3">
        <f ca="1">IFERROR(IF(Pożyczka_nie_jest_spłacona*Pożyczka_jest_spłacona,Wartość_pożyczki,""), "")</f>
        <v>281124.30402847787</v>
      </c>
      <c r="E121" s="3">
        <f ca="1">IFERROR(IF(Pożyczka_nie_jest_spłacona*Pożyczka_jest_spłacona,Miesięczna_spłata,""), "")</f>
        <v>2176.4554674291244</v>
      </c>
      <c r="F121" s="3">
        <f ca="1">IFERROR(IF(Pożyczka_nie_jest_spłacona*Pożyczka_jest_spłacona,Kapitał,""), "")</f>
        <v>496.73775085896506</v>
      </c>
      <c r="G121" s="3">
        <f ca="1">IFERROR(IF(Pożyczka_nie_jest_spłacona*Pożyczka_jest_spłacona,Kwota_odsetek,""), "")</f>
        <v>1679.7177165701596</v>
      </c>
      <c r="H121" s="3">
        <f ca="1">IFERROR(IF(Pożyczka_nie_jest_spłacona*Pożyczka_jest_spłacona,Saldo_końcowe,""), "")</f>
        <v>280627.56627761887</v>
      </c>
    </row>
    <row r="122" spans="2:8" x14ac:dyDescent="0.15">
      <c r="B122" s="4">
        <f ca="1">IFERROR(IF(Pożyczka_nie_jest_spłacona*Pożyczka_jest_spłacona,Numer_spłaty,""), "")</f>
        <v>114</v>
      </c>
      <c r="C122" s="2">
        <f ca="1">IFERROR(IF(Pożyczka_nie_jest_spłacona*Pożyczka_jest_spłacona,Data_spłaty,""), "")</f>
        <v>48812</v>
      </c>
      <c r="D122" s="3">
        <f ca="1">IFERROR(IF(Pożyczka_nie_jest_spłacona*Pożyczka_jest_spłacona,Wartość_pożyczki,""), "")</f>
        <v>280627.56627761887</v>
      </c>
      <c r="E122" s="3">
        <f ca="1">IFERROR(IF(Pożyczka_nie_jest_spłacona*Pożyczka_jest_spłacona,Miesięczna_spłata,""), "")</f>
        <v>2176.4554674291244</v>
      </c>
      <c r="F122" s="3">
        <f ca="1">IFERROR(IF(Pożyczka_nie_jest_spłacona*Pożyczka_jest_spłacona,Kapitał,""), "")</f>
        <v>499.70575892034731</v>
      </c>
      <c r="G122" s="3">
        <f ca="1">IFERROR(IF(Pożyczka_nie_jest_spłacona*Pożyczka_jest_spłacona,Kwota_odsetek,""), "")</f>
        <v>1676.7497085087773</v>
      </c>
      <c r="H122" s="3">
        <f ca="1">IFERROR(IF(Pożyczka_nie_jest_spłacona*Pożyczka_jest_spłacona,Saldo_końcowe,""), "")</f>
        <v>280127.86051869846</v>
      </c>
    </row>
    <row r="123" spans="2:8" x14ac:dyDescent="0.15">
      <c r="B123" s="4">
        <f ca="1">IFERROR(IF(Pożyczka_nie_jest_spłacona*Pożyczka_jest_spłacona,Numer_spłaty,""), "")</f>
        <v>115</v>
      </c>
      <c r="C123" s="2">
        <f ca="1">IFERROR(IF(Pożyczka_nie_jest_spłacona*Pożyczka_jest_spłacona,Data_spłaty,""), "")</f>
        <v>48843</v>
      </c>
      <c r="D123" s="3">
        <f ca="1">IFERROR(IF(Pożyczka_nie_jest_spłacona*Pożyczka_jest_spłacona,Wartość_pożyczki,""), "")</f>
        <v>280127.86051869846</v>
      </c>
      <c r="E123" s="3">
        <f ca="1">IFERROR(IF(Pożyczka_nie_jest_spłacona*Pożyczka_jest_spłacona,Miesięczna_spłata,""), "")</f>
        <v>2176.4554674291244</v>
      </c>
      <c r="F123" s="3">
        <f ca="1">IFERROR(IF(Pożyczka_nie_jest_spłacona*Pożyczka_jest_spłacona,Kapitał,""), "")</f>
        <v>502.69150082989637</v>
      </c>
      <c r="G123" s="3">
        <f ca="1">IFERROR(IF(Pożyczka_nie_jest_spłacona*Pożyczka_jest_spłacona,Kwota_odsetek,""), "")</f>
        <v>1673.7639665992283</v>
      </c>
      <c r="H123" s="3">
        <f ca="1">IFERROR(IF(Pożyczka_nie_jest_spłacona*Pożyczka_jest_spłacona,Saldo_końcowe,""), "")</f>
        <v>279625.16901786852</v>
      </c>
    </row>
    <row r="124" spans="2:8" x14ac:dyDescent="0.15">
      <c r="B124" s="4">
        <f ca="1">IFERROR(IF(Pożyczka_nie_jest_spłacona*Pożyczka_jest_spłacona,Numer_spłaty,""), "")</f>
        <v>116</v>
      </c>
      <c r="C124" s="2">
        <f ca="1">IFERROR(IF(Pożyczka_nie_jest_spłacona*Pożyczka_jest_spłacona,Data_spłaty,""), "")</f>
        <v>48873</v>
      </c>
      <c r="D124" s="3">
        <f ca="1">IFERROR(IF(Pożyczka_nie_jest_spłacona*Pożyczka_jest_spłacona,Wartość_pożyczki,""), "")</f>
        <v>279625.16901786852</v>
      </c>
      <c r="E124" s="3">
        <f ca="1">IFERROR(IF(Pożyczka_nie_jest_spłacona*Pożyczka_jest_spłacona,Miesięczna_spłata,""), "")</f>
        <v>2176.4554674291244</v>
      </c>
      <c r="F124" s="3">
        <f ca="1">IFERROR(IF(Pożyczka_nie_jest_spłacona*Pożyczka_jest_spłacona,Kapitał,""), "")</f>
        <v>505.69508254735501</v>
      </c>
      <c r="G124" s="3">
        <f ca="1">IFERROR(IF(Pożyczka_nie_jest_spłacona*Pożyczka_jest_spłacona,Kwota_odsetek,""), "")</f>
        <v>1670.7603848817694</v>
      </c>
      <c r="H124" s="3">
        <f ca="1">IFERROR(IF(Pożyczka_nie_jest_spłacona*Pożyczka_jest_spłacona,Saldo_końcowe,""), "")</f>
        <v>279119.47393532115</v>
      </c>
    </row>
    <row r="125" spans="2:8" x14ac:dyDescent="0.15">
      <c r="B125" s="4">
        <f ca="1">IFERROR(IF(Pożyczka_nie_jest_spłacona*Pożyczka_jest_spłacona,Numer_spłaty,""), "")</f>
        <v>117</v>
      </c>
      <c r="C125" s="2">
        <f ca="1">IFERROR(IF(Pożyczka_nie_jest_spłacona*Pożyczka_jest_spłacona,Data_spłaty,""), "")</f>
        <v>48904</v>
      </c>
      <c r="D125" s="3">
        <f ca="1">IFERROR(IF(Pożyczka_nie_jest_spłacona*Pożyczka_jest_spłacona,Wartość_pożyczki,""), "")</f>
        <v>279119.47393532115</v>
      </c>
      <c r="E125" s="3">
        <f ca="1">IFERROR(IF(Pożyczka_nie_jest_spłacona*Pożyczka_jest_spłacona,Miesięczna_spłata,""), "")</f>
        <v>2176.4554674291244</v>
      </c>
      <c r="F125" s="3">
        <f ca="1">IFERROR(IF(Pożyczka_nie_jest_spłacona*Pożyczka_jest_spłacona,Kapitał,""), "")</f>
        <v>508.7166106655755</v>
      </c>
      <c r="G125" s="3">
        <f ca="1">IFERROR(IF(Pożyczka_nie_jest_spłacona*Pożyczka_jest_spłacona,Kwota_odsetek,""), "")</f>
        <v>1667.7388567635492</v>
      </c>
      <c r="H125" s="3">
        <f ca="1">IFERROR(IF(Pożyczka_nie_jest_spłacona*Pożyczka_jest_spłacona,Saldo_końcowe,""), "")</f>
        <v>278610.75732465554</v>
      </c>
    </row>
    <row r="126" spans="2:8" x14ac:dyDescent="0.15">
      <c r="B126" s="4">
        <f ca="1">IFERROR(IF(Pożyczka_nie_jest_spłacona*Pożyczka_jest_spłacona,Numer_spłaty,""), "")</f>
        <v>118</v>
      </c>
      <c r="C126" s="2">
        <f ca="1">IFERROR(IF(Pożyczka_nie_jest_spłacona*Pożyczka_jest_spłacona,Data_spłaty,""), "")</f>
        <v>48934</v>
      </c>
      <c r="D126" s="3">
        <f ca="1">IFERROR(IF(Pożyczka_nie_jest_spłacona*Pożyczka_jest_spłacona,Wartość_pożyczki,""), "")</f>
        <v>278610.75732465554</v>
      </c>
      <c r="E126" s="3">
        <f ca="1">IFERROR(IF(Pożyczka_nie_jest_spłacona*Pożyczka_jest_spłacona,Miesięczna_spłata,""), "")</f>
        <v>2176.4554674291244</v>
      </c>
      <c r="F126" s="3">
        <f ca="1">IFERROR(IF(Pożyczka_nie_jest_spłacona*Pożyczka_jest_spłacona,Kapitał,""), "")</f>
        <v>511.75619241430223</v>
      </c>
      <c r="G126" s="3">
        <f ca="1">IFERROR(IF(Pożyczka_nie_jest_spłacona*Pożyczka_jest_spłacona,Kwota_odsetek,""), "")</f>
        <v>1664.6992750148222</v>
      </c>
      <c r="H126" s="3">
        <f ca="1">IFERROR(IF(Pożyczka_nie_jest_spłacona*Pożyczka_jest_spłacona,Saldo_końcowe,""), "")</f>
        <v>278099.00113224128</v>
      </c>
    </row>
    <row r="127" spans="2:8" x14ac:dyDescent="0.15">
      <c r="B127" s="4">
        <f ca="1">IFERROR(IF(Pożyczka_nie_jest_spłacona*Pożyczka_jest_spłacona,Numer_spłaty,""), "")</f>
        <v>119</v>
      </c>
      <c r="C127" s="2">
        <f ca="1">IFERROR(IF(Pożyczka_nie_jest_spłacona*Pożyczka_jest_spłacona,Data_spłaty,""), "")</f>
        <v>48965</v>
      </c>
      <c r="D127" s="3">
        <f ca="1">IFERROR(IF(Pożyczka_nie_jest_spłacona*Pożyczka_jest_spłacona,Wartość_pożyczki,""), "")</f>
        <v>278099.00113224128</v>
      </c>
      <c r="E127" s="3">
        <f ca="1">IFERROR(IF(Pożyczka_nie_jest_spłacona*Pożyczka_jest_spłacona,Miesięczna_spłata,""), "")</f>
        <v>2176.4554674291244</v>
      </c>
      <c r="F127" s="3">
        <f ca="1">IFERROR(IF(Pożyczka_nie_jest_spłacona*Pożyczka_jest_spłacona,Kapitał,""), "")</f>
        <v>514.81393566397776</v>
      </c>
      <c r="G127" s="3">
        <f ca="1">IFERROR(IF(Pożyczka_nie_jest_spłacona*Pożyczka_jest_spłacona,Kwota_odsetek,""), "")</f>
        <v>1661.6415317651465</v>
      </c>
      <c r="H127" s="3">
        <f ca="1">IFERROR(IF(Pożyczka_nie_jest_spłacona*Pożyczka_jest_spłacona,Saldo_końcowe,""), "")</f>
        <v>277584.18719657732</v>
      </c>
    </row>
    <row r="128" spans="2:8" x14ac:dyDescent="0.15">
      <c r="B128" s="4">
        <f ca="1">IFERROR(IF(Pożyczka_nie_jest_spłacona*Pożyczka_jest_spłacona,Numer_spłaty,""), "")</f>
        <v>120</v>
      </c>
      <c r="C128" s="2">
        <f ca="1">IFERROR(IF(Pożyczka_nie_jest_spłacona*Pożyczka_jest_spłacona,Data_spłaty,""), "")</f>
        <v>48996</v>
      </c>
      <c r="D128" s="3">
        <f ca="1">IFERROR(IF(Pożyczka_nie_jest_spłacona*Pożyczka_jest_spłacona,Wartość_pożyczki,""), "")</f>
        <v>277584.18719657732</v>
      </c>
      <c r="E128" s="3">
        <f ca="1">IFERROR(IF(Pożyczka_nie_jest_spłacona*Pożyczka_jest_spłacona,Miesięczna_spłata,""), "")</f>
        <v>2176.4554674291244</v>
      </c>
      <c r="F128" s="3">
        <f ca="1">IFERROR(IF(Pożyczka_nie_jest_spłacona*Pożyczka_jest_spłacona,Kapitał,""), "")</f>
        <v>517.8899489295701</v>
      </c>
      <c r="G128" s="3">
        <f ca="1">IFERROR(IF(Pożyczka_nie_jest_spłacona*Pożyczka_jest_spłacona,Kwota_odsetek,""), "")</f>
        <v>1658.5655184995544</v>
      </c>
      <c r="H128" s="3">
        <f ca="1">IFERROR(IF(Pożyczka_nie_jest_spłacona*Pożyczka_jest_spłacona,Saldo_końcowe,""), "")</f>
        <v>277066.29724764772</v>
      </c>
    </row>
    <row r="129" spans="2:8" x14ac:dyDescent="0.15">
      <c r="B129" s="4">
        <f ca="1">IFERROR(IF(Pożyczka_nie_jest_spłacona*Pożyczka_jest_spłacona,Numer_spłaty,""), "")</f>
        <v>121</v>
      </c>
      <c r="C129" s="2">
        <f ca="1">IFERROR(IF(Pożyczka_nie_jest_spłacona*Pożyczka_jest_spłacona,Data_spłaty,""), "")</f>
        <v>49024</v>
      </c>
      <c r="D129" s="3">
        <f ca="1">IFERROR(IF(Pożyczka_nie_jest_spłacona*Pożyczka_jest_spłacona,Wartość_pożyczki,""), "")</f>
        <v>277066.29724764772</v>
      </c>
      <c r="E129" s="3">
        <f ca="1">IFERROR(IF(Pożyczka_nie_jest_spłacona*Pożyczka_jest_spłacona,Miesięczna_spłata,""), "")</f>
        <v>2176.4554674291244</v>
      </c>
      <c r="F129" s="3">
        <f ca="1">IFERROR(IF(Pożyczka_nie_jest_spłacona*Pożyczka_jest_spłacona,Kapitał,""), "")</f>
        <v>520.98434137442416</v>
      </c>
      <c r="G129" s="3">
        <f ca="1">IFERROR(IF(Pożyczka_nie_jest_spłacona*Pożyczka_jest_spłacona,Kwota_odsetek,""), "")</f>
        <v>1655.4711260547003</v>
      </c>
      <c r="H129" s="3">
        <f ca="1">IFERROR(IF(Pożyczka_nie_jest_spłacona*Pożyczka_jest_spłacona,Saldo_końcowe,""), "")</f>
        <v>276545.31290627329</v>
      </c>
    </row>
    <row r="130" spans="2:8" x14ac:dyDescent="0.15">
      <c r="B130" s="4">
        <f ca="1">IFERROR(IF(Pożyczka_nie_jest_spłacona*Pożyczka_jest_spłacona,Numer_spłaty,""), "")</f>
        <v>122</v>
      </c>
      <c r="C130" s="2">
        <f ca="1">IFERROR(IF(Pożyczka_nie_jest_spłacona*Pożyczka_jest_spłacona,Data_spłaty,""), "")</f>
        <v>49055</v>
      </c>
      <c r="D130" s="3">
        <f ca="1">IFERROR(IF(Pożyczka_nie_jest_spłacona*Pożyczka_jest_spłacona,Wartość_pożyczki,""), "")</f>
        <v>276545.31290627329</v>
      </c>
      <c r="E130" s="3">
        <f ca="1">IFERROR(IF(Pożyczka_nie_jest_spłacona*Pożyczka_jest_spłacona,Miesięczna_spłata,""), "")</f>
        <v>2176.4554674291244</v>
      </c>
      <c r="F130" s="3">
        <f ca="1">IFERROR(IF(Pożyczka_nie_jest_spłacona*Pożyczka_jest_spłacona,Kapitał,""), "")</f>
        <v>524.09722281413644</v>
      </c>
      <c r="G130" s="3">
        <f ca="1">IFERROR(IF(Pożyczka_nie_jest_spłacona*Pożyczka_jest_spłacona,Kwota_odsetek,""), "")</f>
        <v>1652.3582446149883</v>
      </c>
      <c r="H130" s="3">
        <f ca="1">IFERROR(IF(Pożyczka_nie_jest_spłacona*Pożyczka_jest_spłacona,Saldo_końcowe,""), "")</f>
        <v>276021.21568345907</v>
      </c>
    </row>
    <row r="131" spans="2:8" x14ac:dyDescent="0.15">
      <c r="B131" s="4">
        <f ca="1">IFERROR(IF(Pożyczka_nie_jest_spłacona*Pożyczka_jest_spłacona,Numer_spłaty,""), "")</f>
        <v>123</v>
      </c>
      <c r="C131" s="2">
        <f ca="1">IFERROR(IF(Pożyczka_nie_jest_spłacona*Pożyczka_jest_spłacona,Data_spłaty,""), "")</f>
        <v>49085</v>
      </c>
      <c r="D131" s="3">
        <f ca="1">IFERROR(IF(Pożyczka_nie_jest_spłacona*Pożyczka_jest_spłacona,Wartość_pożyczki,""), "")</f>
        <v>276021.21568345907</v>
      </c>
      <c r="E131" s="3">
        <f ca="1">IFERROR(IF(Pożyczka_nie_jest_spłacona*Pożyczka_jest_spłacona,Miesięczna_spłata,""), "")</f>
        <v>2176.4554674291244</v>
      </c>
      <c r="F131" s="3">
        <f ca="1">IFERROR(IF(Pożyczka_nie_jest_spłacona*Pożyczka_jest_spłacona,Kapitał,""), "")</f>
        <v>527.22870372045088</v>
      </c>
      <c r="G131" s="3">
        <f ca="1">IFERROR(IF(Pożyczka_nie_jest_spłacona*Pożyczka_jest_spłacona,Kwota_odsetek,""), "")</f>
        <v>1649.2267637086736</v>
      </c>
      <c r="H131" s="3">
        <f ca="1">IFERROR(IF(Pożyczka_nie_jest_spłacona*Pożyczka_jest_spłacona,Saldo_końcowe,""), "")</f>
        <v>275493.98697973869</v>
      </c>
    </row>
    <row r="132" spans="2:8" x14ac:dyDescent="0.15">
      <c r="B132" s="4">
        <f ca="1">IFERROR(IF(Pożyczka_nie_jest_spłacona*Pożyczka_jest_spłacona,Numer_spłaty,""), "")</f>
        <v>124</v>
      </c>
      <c r="C132" s="2">
        <f ca="1">IFERROR(IF(Pożyczka_nie_jest_spłacona*Pożyczka_jest_spłacona,Data_spłaty,""), "")</f>
        <v>49116</v>
      </c>
      <c r="D132" s="3">
        <f ca="1">IFERROR(IF(Pożyczka_nie_jest_spłacona*Pożyczka_jest_spłacona,Wartość_pożyczki,""), "")</f>
        <v>275493.98697973869</v>
      </c>
      <c r="E132" s="3">
        <f ca="1">IFERROR(IF(Pożyczka_nie_jest_spłacona*Pożyczka_jest_spłacona,Miesięczna_spłata,""), "")</f>
        <v>2176.4554674291244</v>
      </c>
      <c r="F132" s="3">
        <f ca="1">IFERROR(IF(Pożyczka_nie_jest_spłacona*Pożyczka_jest_spłacona,Kapitał,""), "")</f>
        <v>530.3788952251806</v>
      </c>
      <c r="G132" s="3">
        <f ca="1">IFERROR(IF(Pożyczka_nie_jest_spłacona*Pożyczka_jest_spłacona,Kwota_odsetek,""), "")</f>
        <v>1646.0765722039439</v>
      </c>
      <c r="H132" s="3">
        <f ca="1">IFERROR(IF(Pożyczka_nie_jest_spłacona*Pożyczka_jest_spłacona,Saldo_końcowe,""), "")</f>
        <v>274963.60808451346</v>
      </c>
    </row>
    <row r="133" spans="2:8" x14ac:dyDescent="0.15">
      <c r="B133" s="4">
        <f ca="1">IFERROR(IF(Pożyczka_nie_jest_spłacona*Pożyczka_jest_spłacona,Numer_spłaty,""), "")</f>
        <v>125</v>
      </c>
      <c r="C133" s="2">
        <f ca="1">IFERROR(IF(Pożyczka_nie_jest_spłacona*Pożyczka_jest_spłacona,Data_spłaty,""), "")</f>
        <v>49146</v>
      </c>
      <c r="D133" s="3">
        <f ca="1">IFERROR(IF(Pożyczka_nie_jest_spłacona*Pożyczka_jest_spłacona,Wartość_pożyczki,""), "")</f>
        <v>274963.60808451346</v>
      </c>
      <c r="E133" s="3">
        <f ca="1">IFERROR(IF(Pożyczka_nie_jest_spłacona*Pożyczka_jest_spłacona,Miesięczna_spłata,""), "")</f>
        <v>2176.4554674291244</v>
      </c>
      <c r="F133" s="3">
        <f ca="1">IFERROR(IF(Pożyczka_nie_jest_spłacona*Pożyczka_jest_spłacona,Kapitał,""), "")</f>
        <v>533.54790912415092</v>
      </c>
      <c r="G133" s="3">
        <f ca="1">IFERROR(IF(Pożyczka_nie_jest_spłacona*Pożyczka_jest_spłacona,Kwota_odsetek,""), "")</f>
        <v>1642.9075583049735</v>
      </c>
      <c r="H133" s="3">
        <f ca="1">IFERROR(IF(Pożyczka_nie_jest_spłacona*Pożyczka_jest_spłacona,Saldo_końcowe,""), "")</f>
        <v>274430.06017538934</v>
      </c>
    </row>
    <row r="134" spans="2:8" x14ac:dyDescent="0.15">
      <c r="B134" s="4">
        <f ca="1">IFERROR(IF(Pożyczka_nie_jest_spłacona*Pożyczka_jest_spłacona,Numer_spłaty,""), "")</f>
        <v>126</v>
      </c>
      <c r="C134" s="2">
        <f ca="1">IFERROR(IF(Pożyczka_nie_jest_spłacona*Pożyczka_jest_spłacona,Data_spłaty,""), "")</f>
        <v>49177</v>
      </c>
      <c r="D134" s="3">
        <f ca="1">IFERROR(IF(Pożyczka_nie_jest_spłacona*Pożyczka_jest_spłacona,Wartość_pożyczki,""), "")</f>
        <v>274430.06017538934</v>
      </c>
      <c r="E134" s="3">
        <f ca="1">IFERROR(IF(Pożyczka_nie_jest_spłacona*Pożyczka_jest_spłacona,Miesięczna_spłata,""), "")</f>
        <v>2176.4554674291244</v>
      </c>
      <c r="F134" s="3">
        <f ca="1">IFERROR(IF(Pożyczka_nie_jest_spłacona*Pożyczka_jest_spłacona,Kapitał,""), "")</f>
        <v>536.73585788116782</v>
      </c>
      <c r="G134" s="3">
        <f ca="1">IFERROR(IF(Pożyczka_nie_jest_spłacona*Pożyczka_jest_spłacona,Kwota_odsetek,""), "")</f>
        <v>1639.7196095479567</v>
      </c>
      <c r="H134" s="3">
        <f ca="1">IFERROR(IF(Pożyczka_nie_jest_spłacona*Pożyczka_jest_spłacona,Saldo_końcowe,""), "")</f>
        <v>273893.32431750814</v>
      </c>
    </row>
    <row r="135" spans="2:8" x14ac:dyDescent="0.15">
      <c r="B135" s="4">
        <f ca="1">IFERROR(IF(Pożyczka_nie_jest_spłacona*Pożyczka_jest_spłacona,Numer_spłaty,""), "")</f>
        <v>127</v>
      </c>
      <c r="C135" s="2">
        <f ca="1">IFERROR(IF(Pożyczka_nie_jest_spłacona*Pożyczka_jest_spłacona,Data_spłaty,""), "")</f>
        <v>49208</v>
      </c>
      <c r="D135" s="3">
        <f ca="1">IFERROR(IF(Pożyczka_nie_jest_spłacona*Pożyczka_jest_spłacona,Wartość_pożyczki,""), "")</f>
        <v>273893.32431750814</v>
      </c>
      <c r="E135" s="3">
        <f ca="1">IFERROR(IF(Pożyczka_nie_jest_spłacona*Pożyczka_jest_spłacona,Miesięczna_spłata,""), "")</f>
        <v>2176.4554674291244</v>
      </c>
      <c r="F135" s="3">
        <f ca="1">IFERROR(IF(Pożyczka_nie_jest_spłacona*Pożyczka_jest_spłacona,Kapitał,""), "")</f>
        <v>539.94285463200788</v>
      </c>
      <c r="G135" s="3">
        <f ca="1">IFERROR(IF(Pożyczka_nie_jest_spłacona*Pożyczka_jest_spłacona,Kwota_odsetek,""), "")</f>
        <v>1636.5126127971164</v>
      </c>
      <c r="H135" s="3">
        <f ca="1">IFERROR(IF(Pożyczka_nie_jest_spłacona*Pożyczka_jest_spłacona,Saldo_końcowe,""), "")</f>
        <v>273353.3814628761</v>
      </c>
    </row>
    <row r="136" spans="2:8" x14ac:dyDescent="0.15">
      <c r="B136" s="4">
        <f ca="1">IFERROR(IF(Pożyczka_nie_jest_spłacona*Pożyczka_jest_spłacona,Numer_spłaty,""), "")</f>
        <v>128</v>
      </c>
      <c r="C136" s="2">
        <f ca="1">IFERROR(IF(Pożyczka_nie_jest_spłacona*Pożyczka_jest_spłacona,Data_spłaty,""), "")</f>
        <v>49238</v>
      </c>
      <c r="D136" s="3">
        <f ca="1">IFERROR(IF(Pożyczka_nie_jest_spłacona*Pożyczka_jest_spłacona,Wartość_pożyczki,""), "")</f>
        <v>273353.3814628761</v>
      </c>
      <c r="E136" s="3">
        <f ca="1">IFERROR(IF(Pożyczka_nie_jest_spłacona*Pożyczka_jest_spłacona,Miesięczna_spłata,""), "")</f>
        <v>2176.4554674291244</v>
      </c>
      <c r="F136" s="3">
        <f ca="1">IFERROR(IF(Pożyczka_nie_jest_spłacona*Pożyczka_jest_spłacona,Kapitał,""), "")</f>
        <v>543.16901318843406</v>
      </c>
      <c r="G136" s="3">
        <f ca="1">IFERROR(IF(Pożyczka_nie_jest_spłacona*Pożyczka_jest_spłacona,Kwota_odsetek,""), "")</f>
        <v>1633.2864542406903</v>
      </c>
      <c r="H136" s="3">
        <f ca="1">IFERROR(IF(Pożyczka_nie_jest_spłacona*Pożyczka_jest_spłacona,Saldo_końcowe,""), "")</f>
        <v>272810.21244968765</v>
      </c>
    </row>
    <row r="137" spans="2:8" x14ac:dyDescent="0.15">
      <c r="B137" s="4">
        <f ca="1">IFERROR(IF(Pożyczka_nie_jest_spłacona*Pożyczka_jest_spłacona,Numer_spłaty,""), "")</f>
        <v>129</v>
      </c>
      <c r="C137" s="2">
        <f ca="1">IFERROR(IF(Pożyczka_nie_jest_spłacona*Pożyczka_jest_spłacona,Data_spłaty,""), "")</f>
        <v>49269</v>
      </c>
      <c r="D137" s="3">
        <f ca="1">IFERROR(IF(Pożyczka_nie_jest_spłacona*Pożyczka_jest_spłacona,Wartość_pożyczki,""), "")</f>
        <v>272810.21244968765</v>
      </c>
      <c r="E137" s="3">
        <f ca="1">IFERROR(IF(Pożyczka_nie_jest_spłacona*Pożyczka_jest_spłacona,Miesięczna_spłata,""), "")</f>
        <v>2176.4554674291244</v>
      </c>
      <c r="F137" s="3">
        <f ca="1">IFERROR(IF(Pożyczka_nie_jest_spłacona*Pożyczka_jest_spłacona,Kapitał,""), "")</f>
        <v>546.41444804223499</v>
      </c>
      <c r="G137" s="3">
        <f ca="1">IFERROR(IF(Pożyczka_nie_jest_spłacona*Pożyczka_jest_spłacona,Kwota_odsetek,""), "")</f>
        <v>1630.0410193868897</v>
      </c>
      <c r="H137" s="3">
        <f ca="1">IFERROR(IF(Pożyczka_nie_jest_spłacona*Pożyczka_jest_spłacona,Saldo_końcowe,""), "")</f>
        <v>272263.79800164537</v>
      </c>
    </row>
    <row r="138" spans="2:8" x14ac:dyDescent="0.15">
      <c r="B138" s="4">
        <f ca="1">IFERROR(IF(Pożyczka_nie_jest_spłacona*Pożyczka_jest_spłacona,Numer_spłaty,""), "")</f>
        <v>130</v>
      </c>
      <c r="C138" s="2">
        <f ca="1">IFERROR(IF(Pożyczka_nie_jest_spłacona*Pożyczka_jest_spłacona,Data_spłaty,""), "")</f>
        <v>49299</v>
      </c>
      <c r="D138" s="3">
        <f ca="1">IFERROR(IF(Pożyczka_nie_jest_spłacona*Pożyczka_jest_spłacona,Wartość_pożyczki,""), "")</f>
        <v>272263.79800164537</v>
      </c>
      <c r="E138" s="3">
        <f ca="1">IFERROR(IF(Pożyczka_nie_jest_spłacona*Pożyczka_jest_spłacona,Miesięczna_spłata,""), "")</f>
        <v>2176.4554674291244</v>
      </c>
      <c r="F138" s="3">
        <f ca="1">IFERROR(IF(Pożyczka_nie_jest_spłacona*Pożyczka_jest_spłacona,Kapitał,""), "")</f>
        <v>549.67927436928733</v>
      </c>
      <c r="G138" s="3">
        <f ca="1">IFERROR(IF(Pożyczka_nie_jest_spłacona*Pożyczka_jest_spłacona,Kwota_odsetek,""), "")</f>
        <v>1626.7761930598374</v>
      </c>
      <c r="H138" s="3">
        <f ca="1">IFERROR(IF(Pożyczka_nie_jest_spłacona*Pożyczka_jest_spłacona,Saldo_końcowe,""), "")</f>
        <v>271714.11872727616</v>
      </c>
    </row>
    <row r="139" spans="2:8" x14ac:dyDescent="0.15">
      <c r="B139" s="4">
        <f ca="1">IFERROR(IF(Pożyczka_nie_jest_spłacona*Pożyczka_jest_spłacona,Numer_spłaty,""), "")</f>
        <v>131</v>
      </c>
      <c r="C139" s="2">
        <f ca="1">IFERROR(IF(Pożyczka_nie_jest_spłacona*Pożyczka_jest_spłacona,Data_spłaty,""), "")</f>
        <v>49330</v>
      </c>
      <c r="D139" s="3">
        <f ca="1">IFERROR(IF(Pożyczka_nie_jest_spłacona*Pożyczka_jest_spłacona,Wartość_pożyczki,""), "")</f>
        <v>271714.11872727616</v>
      </c>
      <c r="E139" s="3">
        <f ca="1">IFERROR(IF(Pożyczka_nie_jest_spłacona*Pożyczka_jest_spłacona,Miesięczna_spłata,""), "")</f>
        <v>2176.4554674291244</v>
      </c>
      <c r="F139" s="3">
        <f ca="1">IFERROR(IF(Pożyczka_nie_jest_spłacona*Pożyczka_jest_spłacona,Kapitał,""), "")</f>
        <v>552.96360803364382</v>
      </c>
      <c r="G139" s="3">
        <f ca="1">IFERROR(IF(Pożyczka_nie_jest_spłacona*Pożyczka_jest_spłacona,Kwota_odsetek,""), "")</f>
        <v>1623.4918593954803</v>
      </c>
      <c r="H139" s="3">
        <f ca="1">IFERROR(IF(Pożyczka_nie_jest_spłacona*Pożyczka_jest_spłacona,Saldo_końcowe,""), "")</f>
        <v>271161.15511924238</v>
      </c>
    </row>
    <row r="140" spans="2:8" x14ac:dyDescent="0.15">
      <c r="B140" s="4">
        <f ca="1">IFERROR(IF(Pożyczka_nie_jest_spłacona*Pożyczka_jest_spłacona,Numer_spłaty,""), "")</f>
        <v>132</v>
      </c>
      <c r="C140" s="2">
        <f ca="1">IFERROR(IF(Pożyczka_nie_jest_spłacona*Pożyczka_jest_spłacona,Data_spłaty,""), "")</f>
        <v>49361</v>
      </c>
      <c r="D140" s="3">
        <f ca="1">IFERROR(IF(Pożyczka_nie_jest_spłacona*Pożyczka_jest_spłacona,Wartość_pożyczki,""), "")</f>
        <v>271161.15511924238</v>
      </c>
      <c r="E140" s="3">
        <f ca="1">IFERROR(IF(Pożyczka_nie_jest_spłacona*Pożyczka_jest_spłacona,Miesięczna_spłata,""), "")</f>
        <v>2176.4554674291244</v>
      </c>
      <c r="F140" s="3">
        <f ca="1">IFERROR(IF(Pożyczka_nie_jest_spłacona*Pożyczka_jest_spłacona,Kapitał,""), "")</f>
        <v>556.26756559164471</v>
      </c>
      <c r="G140" s="3">
        <f ca="1">IFERROR(IF(Pożyczka_nie_jest_spłacona*Pożyczka_jest_spłacona,Kwota_odsetek,""), "")</f>
        <v>1620.18790183748</v>
      </c>
      <c r="H140" s="3">
        <f ca="1">IFERROR(IF(Pożyczka_nie_jest_spłacona*Pożyczka_jest_spłacona,Saldo_końcowe,""), "")</f>
        <v>270604.88755365071</v>
      </c>
    </row>
    <row r="141" spans="2:8" x14ac:dyDescent="0.15">
      <c r="B141" s="4">
        <f ca="1">IFERROR(IF(Pożyczka_nie_jest_spłacona*Pożyczka_jest_spłacona,Numer_spłaty,""), "")</f>
        <v>133</v>
      </c>
      <c r="C141" s="2">
        <f ca="1">IFERROR(IF(Pożyczka_nie_jest_spłacona*Pożyczka_jest_spłacona,Data_spłaty,""), "")</f>
        <v>49389</v>
      </c>
      <c r="D141" s="3">
        <f ca="1">IFERROR(IF(Pożyczka_nie_jest_spłacona*Pożyczka_jest_spłacona,Wartość_pożyczki,""), "")</f>
        <v>270604.88755365071</v>
      </c>
      <c r="E141" s="3">
        <f ca="1">IFERROR(IF(Pożyczka_nie_jest_spłacona*Pożyczka_jest_spłacona,Miesięczna_spłata,""), "")</f>
        <v>2176.4554674291244</v>
      </c>
      <c r="F141" s="3">
        <f ca="1">IFERROR(IF(Pożyczka_nie_jest_spłacona*Pożyczka_jest_spłacona,Kapitał,""), "")</f>
        <v>559.59126429605487</v>
      </c>
      <c r="G141" s="3">
        <f ca="1">IFERROR(IF(Pożyczka_nie_jest_spłacona*Pożyczka_jest_spłacona,Kwota_odsetek,""), "")</f>
        <v>1616.8642031330696</v>
      </c>
      <c r="H141" s="3">
        <f ca="1">IFERROR(IF(Pożyczka_nie_jest_spłacona*Pożyczka_jest_spłacona,Saldo_końcowe,""), "")</f>
        <v>270045.29628935474</v>
      </c>
    </row>
    <row r="142" spans="2:8" x14ac:dyDescent="0.15">
      <c r="B142" s="4">
        <f ca="1">IFERROR(IF(Pożyczka_nie_jest_spłacona*Pożyczka_jest_spłacona,Numer_spłaty,""), "")</f>
        <v>134</v>
      </c>
      <c r="C142" s="2">
        <f ca="1">IFERROR(IF(Pożyczka_nie_jest_spłacona*Pożyczka_jest_spłacona,Data_spłaty,""), "")</f>
        <v>49420</v>
      </c>
      <c r="D142" s="3">
        <f ca="1">IFERROR(IF(Pożyczka_nie_jest_spłacona*Pożyczka_jest_spłacona,Wartość_pożyczki,""), "")</f>
        <v>270045.29628935474</v>
      </c>
      <c r="E142" s="3">
        <f ca="1">IFERROR(IF(Pożyczka_nie_jest_spłacona*Pożyczka_jest_spłacona,Miesięczna_spłata,""), "")</f>
        <v>2176.4554674291244</v>
      </c>
      <c r="F142" s="3">
        <f ca="1">IFERROR(IF(Pożyczka_nie_jest_spłacona*Pożyczka_jest_spłacona,Kapitał,""), "")</f>
        <v>562.93482210022387</v>
      </c>
      <c r="G142" s="3">
        <f ca="1">IFERROR(IF(Pożyczka_nie_jest_spłacona*Pożyczka_jest_spłacona,Kwota_odsetek,""), "")</f>
        <v>1613.5206453289009</v>
      </c>
      <c r="H142" s="3">
        <f ca="1">IFERROR(IF(Pożyczka_nie_jest_spłacona*Pożyczka_jest_spłacona,Saldo_końcowe,""), "")</f>
        <v>269482.36146725446</v>
      </c>
    </row>
    <row r="143" spans="2:8" x14ac:dyDescent="0.15">
      <c r="B143" s="4">
        <f ca="1">IFERROR(IF(Pożyczka_nie_jest_spłacona*Pożyczka_jest_spłacona,Numer_spłaty,""), "")</f>
        <v>135</v>
      </c>
      <c r="C143" s="2">
        <f ca="1">IFERROR(IF(Pożyczka_nie_jest_spłacona*Pożyczka_jest_spłacona,Data_spłaty,""), "")</f>
        <v>49450</v>
      </c>
      <c r="D143" s="3">
        <f ca="1">IFERROR(IF(Pożyczka_nie_jest_spłacona*Pożyczka_jest_spłacona,Wartość_pożyczki,""), "")</f>
        <v>269482.36146725446</v>
      </c>
      <c r="E143" s="3">
        <f ca="1">IFERROR(IF(Pożyczka_nie_jest_spłacona*Pożyczka_jest_spłacona,Miesięczna_spłata,""), "")</f>
        <v>2176.4554674291244</v>
      </c>
      <c r="F143" s="3">
        <f ca="1">IFERROR(IF(Pożyczka_nie_jest_spłacona*Pożyczka_jest_spłacona,Kapitał,""), "")</f>
        <v>566.29835766227268</v>
      </c>
      <c r="G143" s="3">
        <f ca="1">IFERROR(IF(Pożyczka_nie_jest_spłacona*Pożyczka_jest_spłacona,Kwota_odsetek,""), "")</f>
        <v>1610.1571097668518</v>
      </c>
      <c r="H143" s="3">
        <f ca="1">IFERROR(IF(Pożyczka_nie_jest_spłacona*Pożyczka_jest_spłacona,Saldo_końcowe,""), "")</f>
        <v>268916.06310959219</v>
      </c>
    </row>
    <row r="144" spans="2:8" x14ac:dyDescent="0.15">
      <c r="B144" s="4">
        <f ca="1">IFERROR(IF(Pożyczka_nie_jest_spłacona*Pożyczka_jest_spłacona,Numer_spłaty,""), "")</f>
        <v>136</v>
      </c>
      <c r="C144" s="2">
        <f ca="1">IFERROR(IF(Pożyczka_nie_jest_spłacona*Pożyczka_jest_spłacona,Data_spłaty,""), "")</f>
        <v>49481</v>
      </c>
      <c r="D144" s="3">
        <f ca="1">IFERROR(IF(Pożyczka_nie_jest_spłacona*Pożyczka_jest_spłacona,Wartość_pożyczki,""), "")</f>
        <v>268916.06310959219</v>
      </c>
      <c r="E144" s="3">
        <f ca="1">IFERROR(IF(Pożyczka_nie_jest_spłacona*Pożyczka_jest_spłacona,Miesięczna_spłata,""), "")</f>
        <v>2176.4554674291244</v>
      </c>
      <c r="F144" s="3">
        <f ca="1">IFERROR(IF(Pożyczka_nie_jest_spłacona*Pożyczka_jest_spłacona,Kapitał,""), "")</f>
        <v>569.68199034930467</v>
      </c>
      <c r="G144" s="3">
        <f ca="1">IFERROR(IF(Pożyczka_nie_jest_spłacona*Pożyczka_jest_spłacona,Kwota_odsetek,""), "")</f>
        <v>1606.7734770798197</v>
      </c>
      <c r="H144" s="3">
        <f ca="1">IFERROR(IF(Pożyczka_nie_jest_spłacona*Pożyczka_jest_spłacona,Saldo_końcowe,""), "")</f>
        <v>268346.38111924293</v>
      </c>
    </row>
    <row r="145" spans="2:8" x14ac:dyDescent="0.15">
      <c r="B145" s="4">
        <f ca="1">IFERROR(IF(Pożyczka_nie_jest_spłacona*Pożyczka_jest_spłacona,Numer_spłaty,""), "")</f>
        <v>137</v>
      </c>
      <c r="C145" s="2">
        <f ca="1">IFERROR(IF(Pożyczka_nie_jest_spłacona*Pożyczka_jest_spłacona,Data_spłaty,""), "")</f>
        <v>49511</v>
      </c>
      <c r="D145" s="3">
        <f ca="1">IFERROR(IF(Pożyczka_nie_jest_spłacona*Pożyczka_jest_spłacona,Wartość_pożyczki,""), "")</f>
        <v>268346.38111924293</v>
      </c>
      <c r="E145" s="3">
        <f ca="1">IFERROR(IF(Pożyczka_nie_jest_spłacona*Pożyczka_jest_spłacona,Miesięczna_spłata,""), "")</f>
        <v>2176.4554674291244</v>
      </c>
      <c r="F145" s="3">
        <f ca="1">IFERROR(IF(Pożyczka_nie_jest_spłacona*Pożyczka_jest_spłacona,Kapitał,""), "")</f>
        <v>573.0858402416419</v>
      </c>
      <c r="G145" s="3">
        <f ca="1">IFERROR(IF(Pożyczka_nie_jest_spłacona*Pożyczka_jest_spłacona,Kwota_odsetek,""), "")</f>
        <v>1603.3696271874824</v>
      </c>
      <c r="H145" s="3">
        <f ca="1">IFERROR(IF(Pożyczka_nie_jest_spłacona*Pożyczka_jest_spłacona,Saldo_końcowe,""), "")</f>
        <v>267773.29527900118</v>
      </c>
    </row>
    <row r="146" spans="2:8" x14ac:dyDescent="0.15">
      <c r="B146" s="4">
        <f ca="1">IFERROR(IF(Pożyczka_nie_jest_spłacona*Pożyczka_jest_spłacona,Numer_spłaty,""), "")</f>
        <v>138</v>
      </c>
      <c r="C146" s="2">
        <f ca="1">IFERROR(IF(Pożyczka_nie_jest_spłacona*Pożyczka_jest_spłacona,Data_spłaty,""), "")</f>
        <v>49542</v>
      </c>
      <c r="D146" s="3">
        <f ca="1">IFERROR(IF(Pożyczka_nie_jest_spłacona*Pożyczka_jest_spłacona,Wartość_pożyczki,""), "")</f>
        <v>267773.29527900118</v>
      </c>
      <c r="E146" s="3">
        <f ca="1">IFERROR(IF(Pożyczka_nie_jest_spłacona*Pożyczka_jest_spłacona,Miesięczna_spłata,""), "")</f>
        <v>2176.4554674291244</v>
      </c>
      <c r="F146" s="3">
        <f ca="1">IFERROR(IF(Pożyczka_nie_jest_spłacona*Pożyczka_jest_spłacona,Kapitał,""), "")</f>
        <v>576.51002813708567</v>
      </c>
      <c r="G146" s="3">
        <f ca="1">IFERROR(IF(Pożyczka_nie_jest_spłacona*Pożyczka_jest_spłacona,Kwota_odsetek,""), "")</f>
        <v>1599.9454392920386</v>
      </c>
      <c r="H146" s="3">
        <f ca="1">IFERROR(IF(Pożyczka_nie_jest_spłacona*Pożyczka_jest_spłacona,Saldo_końcowe,""), "")</f>
        <v>267196.78525086417</v>
      </c>
    </row>
    <row r="147" spans="2:8" x14ac:dyDescent="0.15">
      <c r="B147" s="4">
        <f ca="1">IFERROR(IF(Pożyczka_nie_jest_spłacona*Pożyczka_jest_spłacona,Numer_spłaty,""), "")</f>
        <v>139</v>
      </c>
      <c r="C147" s="2">
        <f ca="1">IFERROR(IF(Pożyczka_nie_jest_spłacona*Pożyczka_jest_spłacona,Data_spłaty,""), "")</f>
        <v>49573</v>
      </c>
      <c r="D147" s="3">
        <f ca="1">IFERROR(IF(Pożyczka_nie_jest_spłacona*Pożyczka_jest_spłacona,Wartość_pożyczki,""), "")</f>
        <v>267196.78525086417</v>
      </c>
      <c r="E147" s="3">
        <f ca="1">IFERROR(IF(Pożyczka_nie_jest_spłacona*Pożyczka_jest_spłacona,Miesięczna_spłata,""), "")</f>
        <v>2176.4554674291244</v>
      </c>
      <c r="F147" s="3">
        <f ca="1">IFERROR(IF(Pożyczka_nie_jest_spłacona*Pożyczka_jest_spłacona,Kapitał,""), "")</f>
        <v>579.95467555520463</v>
      </c>
      <c r="G147" s="3">
        <f ca="1">IFERROR(IF(Pożyczka_nie_jest_spłacona*Pożyczka_jest_spłacona,Kwota_odsetek,""), "")</f>
        <v>1596.5007918739198</v>
      </c>
      <c r="H147" s="3">
        <f ca="1">IFERROR(IF(Pożyczka_nie_jest_spłacona*Pożyczka_jest_spłacona,Saldo_końcowe,""), "")</f>
        <v>266616.83057530888</v>
      </c>
    </row>
    <row r="148" spans="2:8" x14ac:dyDescent="0.15">
      <c r="B148" s="4">
        <f ca="1">IFERROR(IF(Pożyczka_nie_jest_spłacona*Pożyczka_jest_spłacona,Numer_spłaty,""), "")</f>
        <v>140</v>
      </c>
      <c r="C148" s="2">
        <f ca="1">IFERROR(IF(Pożyczka_nie_jest_spłacona*Pożyczka_jest_spłacona,Data_spłaty,""), "")</f>
        <v>49603</v>
      </c>
      <c r="D148" s="3">
        <f ca="1">IFERROR(IF(Pożyczka_nie_jest_spłacona*Pożyczka_jest_spłacona,Wartość_pożyczki,""), "")</f>
        <v>266616.83057530888</v>
      </c>
      <c r="E148" s="3">
        <f ca="1">IFERROR(IF(Pożyczka_nie_jest_spłacona*Pożyczka_jest_spłacona,Miesięczna_spłata,""), "")</f>
        <v>2176.4554674291244</v>
      </c>
      <c r="F148" s="3">
        <f ca="1">IFERROR(IF(Pożyczka_nie_jest_spłacona*Pożyczka_jest_spłacona,Kapitał,""), "")</f>
        <v>583.41990474164709</v>
      </c>
      <c r="G148" s="3">
        <f ca="1">IFERROR(IF(Pożyczka_nie_jest_spłacona*Pożyczka_jest_spłacona,Kwota_odsetek,""), "")</f>
        <v>1593.0355626874773</v>
      </c>
      <c r="H148" s="3">
        <f ca="1">IFERROR(IF(Pożyczka_nie_jest_spłacona*Pożyczka_jest_spłacona,Saldo_końcowe,""), "")</f>
        <v>266033.41067056725</v>
      </c>
    </row>
    <row r="149" spans="2:8" x14ac:dyDescent="0.15">
      <c r="B149" s="4">
        <f ca="1">IFERROR(IF(Pożyczka_nie_jest_spłacona*Pożyczka_jest_spłacona,Numer_spłaty,""), "")</f>
        <v>141</v>
      </c>
      <c r="C149" s="2">
        <f ca="1">IFERROR(IF(Pożyczka_nie_jest_spłacona*Pożyczka_jest_spłacona,Data_spłaty,""), "")</f>
        <v>49634</v>
      </c>
      <c r="D149" s="3">
        <f ca="1">IFERROR(IF(Pożyczka_nie_jest_spłacona*Pożyczka_jest_spłacona,Wartość_pożyczki,""), "")</f>
        <v>266033.41067056725</v>
      </c>
      <c r="E149" s="3">
        <f ca="1">IFERROR(IF(Pożyczka_nie_jest_spłacona*Pożyczka_jest_spłacona,Miesięczna_spłata,""), "")</f>
        <v>2176.4554674291244</v>
      </c>
      <c r="F149" s="3">
        <f ca="1">IFERROR(IF(Pożyczka_nie_jest_spłacona*Pożyczka_jest_spłacona,Kapitał,""), "")</f>
        <v>586.90583867247847</v>
      </c>
      <c r="G149" s="3">
        <f ca="1">IFERROR(IF(Pożyczka_nie_jest_spłacona*Pożyczka_jest_spłacona,Kwota_odsetek,""), "")</f>
        <v>1589.5496287566459</v>
      </c>
      <c r="H149" s="3">
        <f ca="1">IFERROR(IF(Pożyczka_nie_jest_spłacona*Pożyczka_jest_spłacona,Saldo_końcowe,""), "")</f>
        <v>265446.50483189471</v>
      </c>
    </row>
    <row r="150" spans="2:8" x14ac:dyDescent="0.15">
      <c r="B150" s="4">
        <f ca="1">IFERROR(IF(Pożyczka_nie_jest_spłacona*Pożyczka_jest_spłacona,Numer_spłaty,""), "")</f>
        <v>142</v>
      </c>
      <c r="C150" s="2">
        <f ca="1">IFERROR(IF(Pożyczka_nie_jest_spłacona*Pożyczka_jest_spłacona,Data_spłaty,""), "")</f>
        <v>49664</v>
      </c>
      <c r="D150" s="3">
        <f ca="1">IFERROR(IF(Pożyczka_nie_jest_spłacona*Pożyczka_jest_spłacona,Wartość_pożyczki,""), "")</f>
        <v>265446.50483189471</v>
      </c>
      <c r="E150" s="3">
        <f ca="1">IFERROR(IF(Pożyczka_nie_jest_spłacona*Pożyczka_jest_spłacona,Miesięczna_spłata,""), "")</f>
        <v>2176.4554674291244</v>
      </c>
      <c r="F150" s="3">
        <f ca="1">IFERROR(IF(Pożyczka_nie_jest_spłacona*Pożyczka_jest_spłacona,Kapitał,""), "")</f>
        <v>590.41260105854644</v>
      </c>
      <c r="G150" s="3">
        <f ca="1">IFERROR(IF(Pożyczka_nie_jest_spłacona*Pożyczka_jest_spłacona,Kwota_odsetek,""), "")</f>
        <v>1586.0428663705779</v>
      </c>
      <c r="H150" s="3">
        <f ca="1">IFERROR(IF(Pożyczka_nie_jest_spłacona*Pożyczka_jest_spłacona,Saldo_końcowe,""), "")</f>
        <v>264856.09223083622</v>
      </c>
    </row>
    <row r="151" spans="2:8" x14ac:dyDescent="0.15">
      <c r="B151" s="4">
        <f ca="1">IFERROR(IF(Pożyczka_nie_jest_spłacona*Pożyczka_jest_spłacona,Numer_spłaty,""), "")</f>
        <v>143</v>
      </c>
      <c r="C151" s="2">
        <f ca="1">IFERROR(IF(Pożyczka_nie_jest_spłacona*Pożyczka_jest_spłacona,Data_spłaty,""), "")</f>
        <v>49695</v>
      </c>
      <c r="D151" s="3">
        <f ca="1">IFERROR(IF(Pożyczka_nie_jest_spłacona*Pożyczka_jest_spłacona,Wartość_pożyczki,""), "")</f>
        <v>264856.09223083622</v>
      </c>
      <c r="E151" s="3">
        <f ca="1">IFERROR(IF(Pożyczka_nie_jest_spłacona*Pożyczka_jest_spłacona,Miesięczna_spłata,""), "")</f>
        <v>2176.4554674291244</v>
      </c>
      <c r="F151" s="3">
        <f ca="1">IFERROR(IF(Pożyczka_nie_jest_spłacona*Pożyczka_jest_spłacona,Kapitał,""), "")</f>
        <v>593.9403163498713</v>
      </c>
      <c r="G151" s="3">
        <f ca="1">IFERROR(IF(Pożyczka_nie_jest_spłacona*Pożyczka_jest_spłacona,Kwota_odsetek,""), "")</f>
        <v>1582.5151510792532</v>
      </c>
      <c r="H151" s="3">
        <f ca="1">IFERROR(IF(Pożyczka_nie_jest_spłacona*Pożyczka_jest_spłacona,Saldo_końcowe,""), "")</f>
        <v>264262.15191448631</v>
      </c>
    </row>
    <row r="152" spans="2:8" x14ac:dyDescent="0.15">
      <c r="B152" s="4">
        <f ca="1">IFERROR(IF(Pożyczka_nie_jest_spłacona*Pożyczka_jest_spłacona,Numer_spłaty,""), "")</f>
        <v>144</v>
      </c>
      <c r="C152" s="2">
        <f ca="1">IFERROR(IF(Pożyczka_nie_jest_spłacona*Pożyczka_jest_spłacona,Data_spłaty,""), "")</f>
        <v>49726</v>
      </c>
      <c r="D152" s="3">
        <f ca="1">IFERROR(IF(Pożyczka_nie_jest_spłacona*Pożyczka_jest_spłacona,Wartość_pożyczki,""), "")</f>
        <v>264262.15191448631</v>
      </c>
      <c r="E152" s="3">
        <f ca="1">IFERROR(IF(Pożyczka_nie_jest_spłacona*Pożyczka_jest_spłacona,Miesięczna_spłata,""), "")</f>
        <v>2176.4554674291244</v>
      </c>
      <c r="F152" s="3">
        <f ca="1">IFERROR(IF(Pożyczka_nie_jest_spłacona*Pożyczka_jest_spłacona,Kapitał,""), "")</f>
        <v>597.48910974006185</v>
      </c>
      <c r="G152" s="3">
        <f ca="1">IFERROR(IF(Pożyczka_nie_jest_spłacona*Pożyczka_jest_spłacona,Kwota_odsetek,""), "")</f>
        <v>1578.9663576890623</v>
      </c>
      <c r="H152" s="3">
        <f ca="1">IFERROR(IF(Pożyczka_nie_jest_spłacona*Pożyczka_jest_spłacona,Saldo_końcowe,""), "")</f>
        <v>263664.66280474619</v>
      </c>
    </row>
    <row r="153" spans="2:8" x14ac:dyDescent="0.15">
      <c r="B153" s="4">
        <f ca="1">IFERROR(IF(Pożyczka_nie_jest_spłacona*Pożyczka_jest_spłacona,Numer_spłaty,""), "")</f>
        <v>145</v>
      </c>
      <c r="C153" s="2">
        <f ca="1">IFERROR(IF(Pożyczka_nie_jest_spłacona*Pożyczka_jest_spłacona,Data_spłaty,""), "")</f>
        <v>49755</v>
      </c>
      <c r="D153" s="3">
        <f ca="1">IFERROR(IF(Pożyczka_nie_jest_spłacona*Pożyczka_jest_spłacona,Wartość_pożyczki,""), "")</f>
        <v>263664.66280474619</v>
      </c>
      <c r="E153" s="3">
        <f ca="1">IFERROR(IF(Pożyczka_nie_jest_spłacona*Pożyczka_jest_spłacona,Miesięczna_spłata,""), "")</f>
        <v>2176.4554674291244</v>
      </c>
      <c r="F153" s="3">
        <f ca="1">IFERROR(IF(Pożyczka_nie_jest_spłacona*Pożyczka_jest_spłacona,Kapitał,""), "")</f>
        <v>601.05910717075869</v>
      </c>
      <c r="G153" s="3">
        <f ca="1">IFERROR(IF(Pożyczka_nie_jest_spłacona*Pożyczka_jest_spłacona,Kwota_odsetek,""), "")</f>
        <v>1575.3963602583658</v>
      </c>
      <c r="H153" s="3">
        <f ca="1">IFERROR(IF(Pożyczka_nie_jest_spłacona*Pożyczka_jest_spłacona,Saldo_końcowe,""), "")</f>
        <v>263063.60369757545</v>
      </c>
    </row>
    <row r="154" spans="2:8" x14ac:dyDescent="0.15">
      <c r="B154" s="4">
        <f ca="1">IFERROR(IF(Pożyczka_nie_jest_spłacona*Pożyczka_jest_spłacona,Numer_spłaty,""), "")</f>
        <v>146</v>
      </c>
      <c r="C154" s="2">
        <f ca="1">IFERROR(IF(Pożyczka_nie_jest_spłacona*Pożyczka_jest_spłacona,Data_spłaty,""), "")</f>
        <v>49786</v>
      </c>
      <c r="D154" s="3">
        <f ca="1">IFERROR(IF(Pożyczka_nie_jest_spłacona*Pożyczka_jest_spłacona,Wartość_pożyczki,""), "")</f>
        <v>263063.60369757545</v>
      </c>
      <c r="E154" s="3">
        <f ca="1">IFERROR(IF(Pożyczka_nie_jest_spłacona*Pożyczka_jest_spłacona,Miesięczna_spłata,""), "")</f>
        <v>2176.4554674291244</v>
      </c>
      <c r="F154" s="3">
        <f ca="1">IFERROR(IF(Pożyczka_nie_jest_spłacona*Pożyczka_jest_spłacona,Kapitał,""), "")</f>
        <v>604.6504353361039</v>
      </c>
      <c r="G154" s="3">
        <f ca="1">IFERROR(IF(Pożyczka_nie_jest_spłacona*Pożyczka_jest_spłacona,Kwota_odsetek,""), "")</f>
        <v>1571.8050320930204</v>
      </c>
      <c r="H154" s="3">
        <f ca="1">IFERROR(IF(Pożyczka_nie_jest_spłacona*Pożyczka_jest_spłacona,Saldo_końcowe,""), "")</f>
        <v>262458.95326223929</v>
      </c>
    </row>
    <row r="155" spans="2:8" x14ac:dyDescent="0.15">
      <c r="B155" s="4">
        <f ca="1">IFERROR(IF(Pożyczka_nie_jest_spłacona*Pożyczka_jest_spłacona,Numer_spłaty,""), "")</f>
        <v>147</v>
      </c>
      <c r="C155" s="2">
        <f ca="1">IFERROR(IF(Pożyczka_nie_jest_spłacona*Pożyczka_jest_spłacona,Data_spłaty,""), "")</f>
        <v>49816</v>
      </c>
      <c r="D155" s="3">
        <f ca="1">IFERROR(IF(Pożyczka_nie_jest_spłacona*Pożyczka_jest_spłacona,Wartość_pożyczki,""), "")</f>
        <v>262458.95326223929</v>
      </c>
      <c r="E155" s="3">
        <f ca="1">IFERROR(IF(Pożyczka_nie_jest_spłacona*Pożyczka_jest_spłacona,Miesięczna_spłata,""), "")</f>
        <v>2176.4554674291244</v>
      </c>
      <c r="F155" s="3">
        <f ca="1">IFERROR(IF(Pożyczka_nie_jest_spłacona*Pożyczka_jest_spłacona,Kapitał,""), "")</f>
        <v>608.26322168723721</v>
      </c>
      <c r="G155" s="3">
        <f ca="1">IFERROR(IF(Pożyczka_nie_jest_spłacona*Pożyczka_jest_spłacona,Kwota_odsetek,""), "")</f>
        <v>1568.1922457418875</v>
      </c>
      <c r="H155" s="3">
        <f ca="1">IFERROR(IF(Pożyczka_nie_jest_spłacona*Pożyczka_jest_spłacona,Saldo_końcowe,""), "")</f>
        <v>261850.69004055212</v>
      </c>
    </row>
    <row r="156" spans="2:8" x14ac:dyDescent="0.15">
      <c r="B156" s="4">
        <f ca="1">IFERROR(IF(Pożyczka_nie_jest_spłacona*Pożyczka_jest_spłacona,Numer_spłaty,""), "")</f>
        <v>148</v>
      </c>
      <c r="C156" s="2">
        <f ca="1">IFERROR(IF(Pożyczka_nie_jest_spłacona*Pożyczka_jest_spłacona,Data_spłaty,""), "")</f>
        <v>49847</v>
      </c>
      <c r="D156" s="3">
        <f ca="1">IFERROR(IF(Pożyczka_nie_jest_spłacona*Pożyczka_jest_spłacona,Wartość_pożyczki,""), "")</f>
        <v>261850.69004055212</v>
      </c>
      <c r="E156" s="3">
        <f ca="1">IFERROR(IF(Pożyczka_nie_jest_spłacona*Pożyczka_jest_spłacona,Miesięczna_spłata,""), "")</f>
        <v>2176.4554674291244</v>
      </c>
      <c r="F156" s="3">
        <f ca="1">IFERROR(IF(Pożyczka_nie_jest_spłacona*Pożyczka_jest_spłacona,Kapitał,""), "")</f>
        <v>611.89759443681839</v>
      </c>
      <c r="G156" s="3">
        <f ca="1">IFERROR(IF(Pożyczka_nie_jest_spłacona*Pożyczka_jest_spłacona,Kwota_odsetek,""), "")</f>
        <v>1564.5578729923059</v>
      </c>
      <c r="H156" s="3">
        <f ca="1">IFERROR(IF(Pożyczka_nie_jest_spłacona*Pożyczka_jest_spłacona,Saldo_końcowe,""), "")</f>
        <v>261238.79244611529</v>
      </c>
    </row>
    <row r="157" spans="2:8" x14ac:dyDescent="0.15">
      <c r="B157" s="4">
        <f ca="1">IFERROR(IF(Pożyczka_nie_jest_spłacona*Pożyczka_jest_spłacona,Numer_spłaty,""), "")</f>
        <v>149</v>
      </c>
      <c r="C157" s="2">
        <f ca="1">IFERROR(IF(Pożyczka_nie_jest_spłacona*Pożyczka_jest_spłacona,Data_spłaty,""), "")</f>
        <v>49877</v>
      </c>
      <c r="D157" s="3">
        <f ca="1">IFERROR(IF(Pożyczka_nie_jest_spłacona*Pożyczka_jest_spłacona,Wartość_pożyczki,""), "")</f>
        <v>261238.79244611529</v>
      </c>
      <c r="E157" s="3">
        <f ca="1">IFERROR(IF(Pożyczka_nie_jest_spłacona*Pożyczka_jest_spłacona,Miesięczna_spłata,""), "")</f>
        <v>2176.4554674291244</v>
      </c>
      <c r="F157" s="3">
        <f ca="1">IFERROR(IF(Pożyczka_nie_jest_spłacona*Pożyczka_jest_spłacona,Kapitał,""), "")</f>
        <v>615.55368256357838</v>
      </c>
      <c r="G157" s="3">
        <f ca="1">IFERROR(IF(Pożyczka_nie_jest_spłacona*Pożyczka_jest_spłacona,Kwota_odsetek,""), "")</f>
        <v>1560.9017848655462</v>
      </c>
      <c r="H157" s="3">
        <f ca="1">IFERROR(IF(Pożyczka_nie_jest_spłacona*Pożyczka_jest_spłacona,Saldo_końcowe,""), "")</f>
        <v>260623.23876355164</v>
      </c>
    </row>
    <row r="158" spans="2:8" x14ac:dyDescent="0.15">
      <c r="B158" s="4">
        <f ca="1">IFERROR(IF(Pożyczka_nie_jest_spłacona*Pożyczka_jest_spłacona,Numer_spłaty,""), "")</f>
        <v>150</v>
      </c>
      <c r="C158" s="2">
        <f ca="1">IFERROR(IF(Pożyczka_nie_jest_spłacona*Pożyczka_jest_spłacona,Data_spłaty,""), "")</f>
        <v>49908</v>
      </c>
      <c r="D158" s="3">
        <f ca="1">IFERROR(IF(Pożyczka_nie_jest_spłacona*Pożyczka_jest_spłacona,Wartość_pożyczki,""), "")</f>
        <v>260623.23876355164</v>
      </c>
      <c r="E158" s="3">
        <f ca="1">IFERROR(IF(Pożyczka_nie_jest_spłacona*Pożyczka_jest_spłacona,Miesięczna_spłata,""), "")</f>
        <v>2176.4554674291244</v>
      </c>
      <c r="F158" s="3">
        <f ca="1">IFERROR(IF(Pożyczka_nie_jest_spłacona*Pożyczka_jest_spłacona,Kapitał,""), "")</f>
        <v>619.23161581689578</v>
      </c>
      <c r="G158" s="3">
        <f ca="1">IFERROR(IF(Pożyczka_nie_jest_spłacona*Pożyczka_jest_spłacona,Kwota_odsetek,""), "")</f>
        <v>1557.2238516122288</v>
      </c>
      <c r="H158" s="3">
        <f ca="1">IFERROR(IF(Pożyczka_nie_jest_spłacona*Pożyczka_jest_spłacona,Saldo_końcowe,""), "")</f>
        <v>260004.00714773475</v>
      </c>
    </row>
    <row r="159" spans="2:8" x14ac:dyDescent="0.15">
      <c r="B159" s="4">
        <f ca="1">IFERROR(IF(Pożyczka_nie_jest_spłacona*Pożyczka_jest_spłacona,Numer_spłaty,""), "")</f>
        <v>151</v>
      </c>
      <c r="C159" s="2">
        <f ca="1">IFERROR(IF(Pożyczka_nie_jest_spłacona*Pożyczka_jest_spłacona,Data_spłaty,""), "")</f>
        <v>49939</v>
      </c>
      <c r="D159" s="3">
        <f ca="1">IFERROR(IF(Pożyczka_nie_jest_spłacona*Pożyczka_jest_spłacona,Wartość_pożyczki,""), "")</f>
        <v>260004.00714773475</v>
      </c>
      <c r="E159" s="3">
        <f ca="1">IFERROR(IF(Pożyczka_nie_jest_spłacona*Pożyczka_jest_spłacona,Miesięczna_spłata,""), "")</f>
        <v>2176.4554674291244</v>
      </c>
      <c r="F159" s="3">
        <f ca="1">IFERROR(IF(Pożyczka_nie_jest_spłacona*Pożyczka_jest_spłacona,Kapitał,""), "")</f>
        <v>622.93152472140173</v>
      </c>
      <c r="G159" s="3">
        <f ca="1">IFERROR(IF(Pożyczka_nie_jest_spłacona*Pożyczka_jest_spłacona,Kwota_odsetek,""), "")</f>
        <v>1553.5239427077227</v>
      </c>
      <c r="H159" s="3">
        <f ca="1">IFERROR(IF(Pożyczka_nie_jest_spłacona*Pożyczka_jest_spłacona,Saldo_końcowe,""), "")</f>
        <v>259381.07562301331</v>
      </c>
    </row>
    <row r="160" spans="2:8" x14ac:dyDescent="0.15">
      <c r="B160" s="4">
        <f ca="1">IFERROR(IF(Pożyczka_nie_jest_spłacona*Pożyczka_jest_spłacona,Numer_spłaty,""), "")</f>
        <v>152</v>
      </c>
      <c r="C160" s="2">
        <f ca="1">IFERROR(IF(Pożyczka_nie_jest_spłacona*Pożyczka_jest_spłacona,Data_spłaty,""), "")</f>
        <v>49969</v>
      </c>
      <c r="D160" s="3">
        <f ca="1">IFERROR(IF(Pożyczka_nie_jest_spłacona*Pożyczka_jest_spłacona,Wartość_pożyczki,""), "")</f>
        <v>259381.07562301331</v>
      </c>
      <c r="E160" s="3">
        <f ca="1">IFERROR(IF(Pożyczka_nie_jest_spłacona*Pożyczka_jest_spłacona,Miesięczna_spłata,""), "")</f>
        <v>2176.4554674291244</v>
      </c>
      <c r="F160" s="3">
        <f ca="1">IFERROR(IF(Pożyczka_nie_jest_spłacona*Pożyczka_jest_spłacona,Kapitał,""), "")</f>
        <v>626.65354058161211</v>
      </c>
      <c r="G160" s="3">
        <f ca="1">IFERROR(IF(Pożyczka_nie_jest_spłacona*Pożyczka_jest_spłacona,Kwota_odsetek,""), "")</f>
        <v>1549.8019268475123</v>
      </c>
      <c r="H160" s="3">
        <f ca="1">IFERROR(IF(Pożyczka_nie_jest_spłacona*Pożyczka_jest_spłacona,Saldo_końcowe,""), "")</f>
        <v>258754.42208243173</v>
      </c>
    </row>
    <row r="161" spans="2:8" x14ac:dyDescent="0.15">
      <c r="B161" s="4">
        <f ca="1">IFERROR(IF(Pożyczka_nie_jest_spłacona*Pożyczka_jest_spłacona,Numer_spłaty,""), "")</f>
        <v>153</v>
      </c>
      <c r="C161" s="2">
        <f ca="1">IFERROR(IF(Pożyczka_nie_jest_spłacona*Pożyczka_jest_spłacona,Data_spłaty,""), "")</f>
        <v>50000</v>
      </c>
      <c r="D161" s="3">
        <f ca="1">IFERROR(IF(Pożyczka_nie_jest_spłacona*Pożyczka_jest_spłacona,Wartość_pożyczki,""), "")</f>
        <v>258754.42208243173</v>
      </c>
      <c r="E161" s="3">
        <f ca="1">IFERROR(IF(Pożyczka_nie_jest_spłacona*Pożyczka_jest_spłacona,Miesięczna_spłata,""), "")</f>
        <v>2176.4554674291244</v>
      </c>
      <c r="F161" s="3">
        <f ca="1">IFERROR(IF(Pożyczka_nie_jest_spłacona*Pożyczka_jest_spłacona,Kapitał,""), "")</f>
        <v>630.39779548658714</v>
      </c>
      <c r="G161" s="3">
        <f ca="1">IFERROR(IF(Pożyczka_nie_jest_spłacona*Pożyczka_jest_spłacona,Kwota_odsetek,""), "")</f>
        <v>1546.0576719425374</v>
      </c>
      <c r="H161" s="3">
        <f ca="1">IFERROR(IF(Pożyczka_nie_jest_spłacona*Pożyczka_jest_spłacona,Saldo_końcowe,""), "")</f>
        <v>258124.02428694512</v>
      </c>
    </row>
    <row r="162" spans="2:8" x14ac:dyDescent="0.15">
      <c r="B162" s="4">
        <f ca="1">IFERROR(IF(Pożyczka_nie_jest_spłacona*Pożyczka_jest_spłacona,Numer_spłaty,""), "")</f>
        <v>154</v>
      </c>
      <c r="C162" s="2">
        <f ca="1">IFERROR(IF(Pożyczka_nie_jest_spłacona*Pożyczka_jest_spłacona,Data_spłaty,""), "")</f>
        <v>50030</v>
      </c>
      <c r="D162" s="3">
        <f ca="1">IFERROR(IF(Pożyczka_nie_jest_spłacona*Pożyczka_jest_spłacona,Wartość_pożyczki,""), "")</f>
        <v>258124.02428694512</v>
      </c>
      <c r="E162" s="3">
        <f ca="1">IFERROR(IF(Pożyczka_nie_jest_spłacona*Pożyczka_jest_spłacona,Miesięczna_spłata,""), "")</f>
        <v>2176.4554674291244</v>
      </c>
      <c r="F162" s="3">
        <f ca="1">IFERROR(IF(Pożyczka_nie_jest_spłacona*Pożyczka_jest_spłacona,Kapitał,""), "")</f>
        <v>634.16442231461963</v>
      </c>
      <c r="G162" s="3">
        <f ca="1">IFERROR(IF(Pożyczka_nie_jest_spłacona*Pożyczka_jest_spłacona,Kwota_odsetek,""), "")</f>
        <v>1542.2910451145049</v>
      </c>
      <c r="H162" s="3">
        <f ca="1">IFERROR(IF(Pożyczka_nie_jest_spłacona*Pożyczka_jest_spłacona,Saldo_końcowe,""), "")</f>
        <v>257489.8598646305</v>
      </c>
    </row>
    <row r="163" spans="2:8" x14ac:dyDescent="0.15">
      <c r="B163" s="4">
        <f ca="1">IFERROR(IF(Pożyczka_nie_jest_spłacona*Pożyczka_jest_spłacona,Numer_spłaty,""), "")</f>
        <v>155</v>
      </c>
      <c r="C163" s="2">
        <f ca="1">IFERROR(IF(Pożyczka_nie_jest_spłacona*Pożyczka_jest_spłacona,Data_spłaty,""), "")</f>
        <v>50061</v>
      </c>
      <c r="D163" s="3">
        <f ca="1">IFERROR(IF(Pożyczka_nie_jest_spłacona*Pożyczka_jest_spłacona,Wartość_pożyczki,""), "")</f>
        <v>257489.8598646305</v>
      </c>
      <c r="E163" s="3">
        <f ca="1">IFERROR(IF(Pożyczka_nie_jest_spłacona*Pożyczka_jest_spłacona,Miesięczna_spłata,""), "")</f>
        <v>2176.4554674291244</v>
      </c>
      <c r="F163" s="3">
        <f ca="1">IFERROR(IF(Pożyczka_nie_jest_spłacona*Pożyczka_jest_spłacona,Kapitał,""), "")</f>
        <v>637.9535547379495</v>
      </c>
      <c r="G163" s="3">
        <f ca="1">IFERROR(IF(Pożyczka_nie_jest_spłacona*Pożyczka_jest_spłacona,Kwota_odsetek,""), "")</f>
        <v>1538.501912691175</v>
      </c>
      <c r="H163" s="3">
        <f ca="1">IFERROR(IF(Pożyczka_nie_jest_spłacona*Pożyczka_jest_spłacona,Saldo_końcowe,""), "")</f>
        <v>256851.90630989242</v>
      </c>
    </row>
    <row r="164" spans="2:8" x14ac:dyDescent="0.15">
      <c r="B164" s="4">
        <f ca="1">IFERROR(IF(Pożyczka_nie_jest_spłacona*Pożyczka_jest_spłacona,Numer_spłaty,""), "")</f>
        <v>156</v>
      </c>
      <c r="C164" s="2">
        <f ca="1">IFERROR(IF(Pożyczka_nie_jest_spłacona*Pożyczka_jest_spłacona,Data_spłaty,""), "")</f>
        <v>50092</v>
      </c>
      <c r="D164" s="3">
        <f ca="1">IFERROR(IF(Pożyczka_nie_jest_spłacona*Pożyczka_jest_spłacona,Wartość_pożyczki,""), "")</f>
        <v>256851.90630989242</v>
      </c>
      <c r="E164" s="3">
        <f ca="1">IFERROR(IF(Pożyczka_nie_jest_spłacona*Pożyczka_jest_spłacona,Miesięczna_spłata,""), "")</f>
        <v>2176.4554674291244</v>
      </c>
      <c r="F164" s="3">
        <f ca="1">IFERROR(IF(Pożyczka_nie_jest_spłacona*Pożyczka_jest_spłacona,Kapitał,""), "")</f>
        <v>641.76532722750858</v>
      </c>
      <c r="G164" s="3">
        <f ca="1">IFERROR(IF(Pożyczka_nie_jest_spłacona*Pożyczka_jest_spłacona,Kwota_odsetek,""), "")</f>
        <v>1534.690140201616</v>
      </c>
      <c r="H164" s="3">
        <f ca="1">IFERROR(IF(Pożyczka_nie_jest_spłacona*Pożyczka_jest_spłacona,Saldo_końcowe,""), "")</f>
        <v>256210.14098266501</v>
      </c>
    </row>
    <row r="165" spans="2:8" x14ac:dyDescent="0.15">
      <c r="B165" s="4">
        <f ca="1">IFERROR(IF(Pożyczka_nie_jest_spłacona*Pożyczka_jest_spłacona,Numer_spłaty,""), "")</f>
        <v>157</v>
      </c>
      <c r="C165" s="2">
        <f ca="1">IFERROR(IF(Pożyczka_nie_jest_spłacona*Pożyczka_jest_spłacona,Data_spłaty,""), "")</f>
        <v>50120</v>
      </c>
      <c r="D165" s="3">
        <f ca="1">IFERROR(IF(Pożyczka_nie_jest_spłacona*Pożyczka_jest_spłacona,Wartość_pożyczki,""), "")</f>
        <v>256210.14098266501</v>
      </c>
      <c r="E165" s="3">
        <f ca="1">IFERROR(IF(Pożyczka_nie_jest_spłacona*Pożyczka_jest_spłacona,Miesięczna_spłata,""), "")</f>
        <v>2176.4554674291244</v>
      </c>
      <c r="F165" s="3">
        <f ca="1">IFERROR(IF(Pożyczka_nie_jest_spłacona*Pożyczka_jest_spłacona,Kapitał,""), "")</f>
        <v>645.599875057693</v>
      </c>
      <c r="G165" s="3">
        <f ca="1">IFERROR(IF(Pożyczka_nie_jest_spłacona*Pożyczka_jest_spłacona,Kwota_odsetek,""), "")</f>
        <v>1530.8555923714314</v>
      </c>
      <c r="H165" s="3">
        <f ca="1">IFERROR(IF(Pożyczka_nie_jest_spłacona*Pożyczka_jest_spłacona,Saldo_końcowe,""), "")</f>
        <v>255564.54110760731</v>
      </c>
    </row>
    <row r="166" spans="2:8" x14ac:dyDescent="0.15">
      <c r="B166" s="4">
        <f ca="1">IFERROR(IF(Pożyczka_nie_jest_spłacona*Pożyczka_jest_spłacona,Numer_spłaty,""), "")</f>
        <v>158</v>
      </c>
      <c r="C166" s="2">
        <f ca="1">IFERROR(IF(Pożyczka_nie_jest_spłacona*Pożyczka_jest_spłacona,Data_spłaty,""), "")</f>
        <v>50151</v>
      </c>
      <c r="D166" s="3">
        <f ca="1">IFERROR(IF(Pożyczka_nie_jest_spłacona*Pożyczka_jest_spłacona,Wartość_pożyczki,""), "")</f>
        <v>255564.54110760731</v>
      </c>
      <c r="E166" s="3">
        <f ca="1">IFERROR(IF(Pożyczka_nie_jest_spłacona*Pożyczka_jest_spłacona,Miesięczna_spłata,""), "")</f>
        <v>2176.4554674291244</v>
      </c>
      <c r="F166" s="3">
        <f ca="1">IFERROR(IF(Pożyczka_nie_jest_spłacona*Pożyczka_jest_spłacona,Kapitał,""), "")</f>
        <v>649.45733431116275</v>
      </c>
      <c r="G166" s="3">
        <f ca="1">IFERROR(IF(Pożyczka_nie_jest_spłacona*Pożyczka_jest_spłacona,Kwota_odsetek,""), "")</f>
        <v>1526.998133117962</v>
      </c>
      <c r="H166" s="3">
        <f ca="1">IFERROR(IF(Pożyczka_nie_jest_spłacona*Pożyczka_jest_spłacona,Saldo_końcowe,""), "")</f>
        <v>254915.08377329621</v>
      </c>
    </row>
    <row r="167" spans="2:8" x14ac:dyDescent="0.15">
      <c r="B167" s="4">
        <f ca="1">IFERROR(IF(Pożyczka_nie_jest_spłacona*Pożyczka_jest_spłacona,Numer_spłaty,""), "")</f>
        <v>159</v>
      </c>
      <c r="C167" s="2">
        <f ca="1">IFERROR(IF(Pożyczka_nie_jest_spłacona*Pożyczka_jest_spłacona,Data_spłaty,""), "")</f>
        <v>50181</v>
      </c>
      <c r="D167" s="3">
        <f ca="1">IFERROR(IF(Pożyczka_nie_jest_spłacona*Pożyczka_jest_spłacona,Wartość_pożyczki,""), "")</f>
        <v>254915.08377329621</v>
      </c>
      <c r="E167" s="3">
        <f ca="1">IFERROR(IF(Pożyczka_nie_jest_spłacona*Pożyczka_jest_spłacona,Miesięczna_spłata,""), "")</f>
        <v>2176.4554674291244</v>
      </c>
      <c r="F167" s="3">
        <f ca="1">IFERROR(IF(Pożyczka_nie_jest_spłacona*Pożyczka_jest_spłacona,Kapitał,""), "")</f>
        <v>653.33784188367201</v>
      </c>
      <c r="G167" s="3">
        <f ca="1">IFERROR(IF(Pożyczka_nie_jest_spłacona*Pożyczka_jest_spłacona,Kwota_odsetek,""), "")</f>
        <v>1523.1176255454525</v>
      </c>
      <c r="H167" s="3">
        <f ca="1">IFERROR(IF(Pożyczka_nie_jest_spłacona*Pożyczka_jest_spłacona,Saldo_końcowe,""), "")</f>
        <v>254261.74593141244</v>
      </c>
    </row>
    <row r="168" spans="2:8" x14ac:dyDescent="0.15">
      <c r="B168" s="4">
        <f ca="1">IFERROR(IF(Pożyczka_nie_jest_spłacona*Pożyczka_jest_spłacona,Numer_spłaty,""), "")</f>
        <v>160</v>
      </c>
      <c r="C168" s="2">
        <f ca="1">IFERROR(IF(Pożyczka_nie_jest_spłacona*Pożyczka_jest_spłacona,Data_spłaty,""), "")</f>
        <v>50212</v>
      </c>
      <c r="D168" s="3">
        <f ca="1">IFERROR(IF(Pożyczka_nie_jest_spłacona*Pożyczka_jest_spłacona,Wartość_pożyczki,""), "")</f>
        <v>254261.74593141244</v>
      </c>
      <c r="E168" s="3">
        <f ca="1">IFERROR(IF(Pożyczka_nie_jest_spłacona*Pożyczka_jest_spłacona,Miesięczna_spłata,""), "")</f>
        <v>2176.4554674291244</v>
      </c>
      <c r="F168" s="3">
        <f ca="1">IFERROR(IF(Pożyczka_nie_jest_spłacona*Pożyczka_jest_spłacona,Kapitał,""), "")</f>
        <v>657.24153548892684</v>
      </c>
      <c r="G168" s="3">
        <f ca="1">IFERROR(IF(Pożyczka_nie_jest_spłacona*Pożyczka_jest_spłacona,Kwota_odsetek,""), "")</f>
        <v>1519.2139319401977</v>
      </c>
      <c r="H168" s="3">
        <f ca="1">IFERROR(IF(Pożyczka_nie_jest_spłacona*Pożyczka_jest_spłacona,Saldo_końcowe,""), "")</f>
        <v>253604.50439592346</v>
      </c>
    </row>
    <row r="169" spans="2:8" x14ac:dyDescent="0.15">
      <c r="B169" s="4">
        <f ca="1">IFERROR(IF(Pożyczka_nie_jest_spłacona*Pożyczka_jest_spłacona,Numer_spłaty,""), "")</f>
        <v>161</v>
      </c>
      <c r="C169" s="2">
        <f ca="1">IFERROR(IF(Pożyczka_nie_jest_spłacona*Pożyczka_jest_spłacona,Data_spłaty,""), "")</f>
        <v>50242</v>
      </c>
      <c r="D169" s="3">
        <f ca="1">IFERROR(IF(Pożyczka_nie_jest_spłacona*Pożyczka_jest_spłacona,Wartość_pożyczki,""), "")</f>
        <v>253604.50439592346</v>
      </c>
      <c r="E169" s="3">
        <f ca="1">IFERROR(IF(Pożyczka_nie_jest_spłacona*Pożyczka_jest_spłacona,Miesięczna_spłata,""), "")</f>
        <v>2176.4554674291244</v>
      </c>
      <c r="F169" s="3">
        <f ca="1">IFERROR(IF(Pożyczka_nie_jest_spłacona*Pożyczka_jest_spłacona,Kapitał,""), "")</f>
        <v>661.16855366347329</v>
      </c>
      <c r="G169" s="3">
        <f ca="1">IFERROR(IF(Pożyczka_nie_jest_spłacona*Pożyczka_jest_spłacona,Kwota_odsetek,""), "")</f>
        <v>1515.2869137656512</v>
      </c>
      <c r="H169" s="3">
        <f ca="1">IFERROR(IF(Pożyczka_nie_jest_spłacona*Pożyczka_jest_spłacona,Saldo_końcowe,""), "")</f>
        <v>252943.33584225993</v>
      </c>
    </row>
    <row r="170" spans="2:8" x14ac:dyDescent="0.15">
      <c r="B170" s="4">
        <f ca="1">IFERROR(IF(Pożyczka_nie_jest_spłacona*Pożyczka_jest_spłacona,Numer_spłaty,""), "")</f>
        <v>162</v>
      </c>
      <c r="C170" s="2">
        <f ca="1">IFERROR(IF(Pożyczka_nie_jest_spłacona*Pożyczka_jest_spłacona,Data_spłaty,""), "")</f>
        <v>50273</v>
      </c>
      <c r="D170" s="3">
        <f ca="1">IFERROR(IF(Pożyczka_nie_jest_spłacona*Pożyczka_jest_spłacona,Wartość_pożyczki,""), "")</f>
        <v>252943.33584225993</v>
      </c>
      <c r="E170" s="3">
        <f ca="1">IFERROR(IF(Pożyczka_nie_jest_spłacona*Pożyczka_jest_spłacona,Miesięczna_spłata,""), "")</f>
        <v>2176.4554674291244</v>
      </c>
      <c r="F170" s="3">
        <f ca="1">IFERROR(IF(Pożyczka_nie_jest_spłacona*Pożyczka_jest_spłacona,Kapitał,""), "")</f>
        <v>665.11903577161252</v>
      </c>
      <c r="G170" s="3">
        <f ca="1">IFERROR(IF(Pożyczka_nie_jest_spłacona*Pożyczka_jest_spłacona,Kwota_odsetek,""), "")</f>
        <v>1511.3364316575121</v>
      </c>
      <c r="H170" s="3">
        <f ca="1">IFERROR(IF(Pożyczka_nie_jest_spłacona*Pożyczka_jest_spłacona,Saldo_końcowe,""), "")</f>
        <v>252278.21680648823</v>
      </c>
    </row>
    <row r="171" spans="2:8" x14ac:dyDescent="0.15">
      <c r="B171" s="4">
        <f ca="1">IFERROR(IF(Pożyczka_nie_jest_spłacona*Pożyczka_jest_spłacona,Numer_spłaty,""), "")</f>
        <v>163</v>
      </c>
      <c r="C171" s="2">
        <f ca="1">IFERROR(IF(Pożyczka_nie_jest_spłacona*Pożyczka_jest_spłacona,Data_spłaty,""), "")</f>
        <v>50304</v>
      </c>
      <c r="D171" s="3">
        <f ca="1">IFERROR(IF(Pożyczka_nie_jest_spłacona*Pożyczka_jest_spłacona,Wartość_pożyczki,""), "")</f>
        <v>252278.21680648823</v>
      </c>
      <c r="E171" s="3">
        <f ca="1">IFERROR(IF(Pożyczka_nie_jest_spłacona*Pożyczka_jest_spłacona,Miesięczna_spłata,""), "")</f>
        <v>2176.4554674291244</v>
      </c>
      <c r="F171" s="3">
        <f ca="1">IFERROR(IF(Pożyczka_nie_jest_spłacona*Pożyczka_jest_spłacona,Kapitał,""), "")</f>
        <v>669.09312201034777</v>
      </c>
      <c r="G171" s="3">
        <f ca="1">IFERROR(IF(Pożyczka_nie_jest_spłacona*Pożyczka_jest_spłacona,Kwota_odsetek,""), "")</f>
        <v>1507.3623454187766</v>
      </c>
      <c r="H171" s="3">
        <f ca="1">IFERROR(IF(Pożyczka_nie_jest_spłacona*Pożyczka_jest_spłacona,Saldo_końcowe,""), "")</f>
        <v>251609.12368447788</v>
      </c>
    </row>
    <row r="172" spans="2:8" x14ac:dyDescent="0.15">
      <c r="B172" s="4">
        <f ca="1">IFERROR(IF(Pożyczka_nie_jest_spłacona*Pożyczka_jest_spłacona,Numer_spłaty,""), "")</f>
        <v>164</v>
      </c>
      <c r="C172" s="2">
        <f ca="1">IFERROR(IF(Pożyczka_nie_jest_spłacona*Pożyczka_jest_spłacona,Data_spłaty,""), "")</f>
        <v>50334</v>
      </c>
      <c r="D172" s="3">
        <f ca="1">IFERROR(IF(Pożyczka_nie_jest_spłacona*Pożyczka_jest_spłacona,Wartość_pożyczki,""), "")</f>
        <v>251609.12368447788</v>
      </c>
      <c r="E172" s="3">
        <f ca="1">IFERROR(IF(Pożyczka_nie_jest_spłacona*Pożyczka_jest_spłacona,Miesięczna_spłata,""), "")</f>
        <v>2176.4554674291244</v>
      </c>
      <c r="F172" s="3">
        <f ca="1">IFERROR(IF(Pożyczka_nie_jest_spłacona*Pożyczka_jest_spłacona,Kapitał,""), "")</f>
        <v>673.09095341435966</v>
      </c>
      <c r="G172" s="3">
        <f ca="1">IFERROR(IF(Pożyczka_nie_jest_spłacona*Pożyczka_jest_spłacona,Kwota_odsetek,""), "")</f>
        <v>1503.3645140147648</v>
      </c>
      <c r="H172" s="3">
        <f ca="1">IFERROR(IF(Pożyczka_nie_jest_spłacona*Pożyczka_jest_spłacona,Saldo_końcowe,""), "")</f>
        <v>250936.03273106366</v>
      </c>
    </row>
    <row r="173" spans="2:8" x14ac:dyDescent="0.15">
      <c r="B173" s="4">
        <f ca="1">IFERROR(IF(Pożyczka_nie_jest_spłacona*Pożyczka_jest_spłacona,Numer_spłaty,""), "")</f>
        <v>165</v>
      </c>
      <c r="C173" s="2">
        <f ca="1">IFERROR(IF(Pożyczka_nie_jest_spłacona*Pożyczka_jest_spłacona,Data_spłaty,""), "")</f>
        <v>50365</v>
      </c>
      <c r="D173" s="3">
        <f ca="1">IFERROR(IF(Pożyczka_nie_jest_spłacona*Pożyczka_jest_spłacona,Wartość_pożyczki,""), "")</f>
        <v>250936.03273106366</v>
      </c>
      <c r="E173" s="3">
        <f ca="1">IFERROR(IF(Pożyczka_nie_jest_spłacona*Pożyczka_jest_spłacona,Miesięczna_spłata,""), "")</f>
        <v>2176.4554674291244</v>
      </c>
      <c r="F173" s="3">
        <f ca="1">IFERROR(IF(Pożyczka_nie_jest_spłacona*Pożyczka_jest_spłacona,Kapitał,""), "")</f>
        <v>677.11267186101054</v>
      </c>
      <c r="G173" s="3">
        <f ca="1">IFERROR(IF(Pożyczka_nie_jest_spłacona*Pożyczka_jest_spłacona,Kwota_odsetek,""), "")</f>
        <v>1499.3427955681141</v>
      </c>
      <c r="H173" s="3">
        <f ca="1">IFERROR(IF(Pożyczka_nie_jest_spłacona*Pożyczka_jest_spłacona,Saldo_końcowe,""), "")</f>
        <v>250258.92005920247</v>
      </c>
    </row>
    <row r="174" spans="2:8" x14ac:dyDescent="0.15">
      <c r="B174" s="4">
        <f ca="1">IFERROR(IF(Pożyczka_nie_jest_spłacona*Pożyczka_jest_spłacona,Numer_spłaty,""), "")</f>
        <v>166</v>
      </c>
      <c r="C174" s="2">
        <f ca="1">IFERROR(IF(Pożyczka_nie_jest_spłacona*Pożyczka_jest_spłacona,Data_spłaty,""), "")</f>
        <v>50395</v>
      </c>
      <c r="D174" s="3">
        <f ca="1">IFERROR(IF(Pożyczka_nie_jest_spłacona*Pożyczka_jest_spłacona,Wartość_pożyczki,""), "")</f>
        <v>250258.92005920247</v>
      </c>
      <c r="E174" s="3">
        <f ca="1">IFERROR(IF(Pożyczka_nie_jest_spłacona*Pożyczka_jest_spłacona,Miesięczna_spłata,""), "")</f>
        <v>2176.4554674291244</v>
      </c>
      <c r="F174" s="3">
        <f ca="1">IFERROR(IF(Pożyczka_nie_jest_spłacona*Pożyczka_jest_spłacona,Kapitał,""), "")</f>
        <v>681.15842007538004</v>
      </c>
      <c r="G174" s="3">
        <f ca="1">IFERROR(IF(Pożyczka_nie_jest_spłacona*Pożyczka_jest_spłacona,Kwota_odsetek,""), "")</f>
        <v>1495.2970473537443</v>
      </c>
      <c r="H174" s="3">
        <f ca="1">IFERROR(IF(Pożyczka_nie_jest_spłacona*Pożyczka_jest_spłacona,Saldo_końcowe,""), "")</f>
        <v>249577.76163912716</v>
      </c>
    </row>
    <row r="175" spans="2:8" x14ac:dyDescent="0.15">
      <c r="B175" s="4">
        <f ca="1">IFERROR(IF(Pożyczka_nie_jest_spłacona*Pożyczka_jest_spłacona,Numer_spłaty,""), "")</f>
        <v>167</v>
      </c>
      <c r="C175" s="2">
        <f ca="1">IFERROR(IF(Pożyczka_nie_jest_spłacona*Pożyczka_jest_spłacona,Data_spłaty,""), "")</f>
        <v>50426</v>
      </c>
      <c r="D175" s="3">
        <f ca="1">IFERROR(IF(Pożyczka_nie_jest_spłacona*Pożyczka_jest_spłacona,Wartość_pożyczki,""), "")</f>
        <v>249577.76163912716</v>
      </c>
      <c r="E175" s="3">
        <f ca="1">IFERROR(IF(Pożyczka_nie_jest_spłacona*Pożyczka_jest_spłacona,Miesięczna_spłata,""), "")</f>
        <v>2176.4554674291244</v>
      </c>
      <c r="F175" s="3">
        <f ca="1">IFERROR(IF(Pożyczka_nie_jest_spłacona*Pożyczka_jest_spłacona,Kapitał,""), "")</f>
        <v>685.22834163533048</v>
      </c>
      <c r="G175" s="3">
        <f ca="1">IFERROR(IF(Pożyczka_nie_jest_spłacona*Pożyczka_jest_spłacona,Kwota_odsetek,""), "")</f>
        <v>1491.2271257937941</v>
      </c>
      <c r="H175" s="3">
        <f ca="1">IFERROR(IF(Pożyczka_nie_jest_spłacona*Pożyczka_jest_spłacona,Saldo_końcowe,""), "")</f>
        <v>248892.53329749184</v>
      </c>
    </row>
    <row r="176" spans="2:8" x14ac:dyDescent="0.15">
      <c r="B176" s="4">
        <f ca="1">IFERROR(IF(Pożyczka_nie_jest_spłacona*Pożyczka_jest_spłacona,Numer_spłaty,""), "")</f>
        <v>168</v>
      </c>
      <c r="C176" s="2">
        <f ca="1">IFERROR(IF(Pożyczka_nie_jest_spłacona*Pożyczka_jest_spłacona,Data_spłaty,""), "")</f>
        <v>50457</v>
      </c>
      <c r="D176" s="3">
        <f ca="1">IFERROR(IF(Pożyczka_nie_jest_spłacona*Pożyczka_jest_spłacona,Wartość_pożyczki,""), "")</f>
        <v>248892.53329749184</v>
      </c>
      <c r="E176" s="3">
        <f ca="1">IFERROR(IF(Pożyczka_nie_jest_spłacona*Pożyczka_jest_spłacona,Miesięczna_spłata,""), "")</f>
        <v>2176.4554674291244</v>
      </c>
      <c r="F176" s="3">
        <f ca="1">IFERROR(IF(Pożyczka_nie_jest_spłacona*Pożyczka_jest_spłacona,Kapitał,""), "")</f>
        <v>689.32258097660144</v>
      </c>
      <c r="G176" s="3">
        <f ca="1">IFERROR(IF(Pożyczka_nie_jest_spłacona*Pożyczka_jest_spłacona,Kwota_odsetek,""), "")</f>
        <v>1487.1328864525231</v>
      </c>
      <c r="H176" s="3">
        <f ca="1">IFERROR(IF(Pożyczka_nie_jest_spłacona*Pożyczka_jest_spłacona,Saldo_końcowe,""), "")</f>
        <v>248203.21071651508</v>
      </c>
    </row>
    <row r="177" spans="2:8" x14ac:dyDescent="0.15">
      <c r="B177" s="4">
        <f ca="1">IFERROR(IF(Pożyczka_nie_jest_spłacona*Pożyczka_jest_spłacona,Numer_spłaty,""), "")</f>
        <v>169</v>
      </c>
      <c r="C177" s="2">
        <f ca="1">IFERROR(IF(Pożyczka_nie_jest_spłacona*Pożyczka_jest_spłacona,Data_spłaty,""), "")</f>
        <v>50485</v>
      </c>
      <c r="D177" s="3">
        <f ca="1">IFERROR(IF(Pożyczka_nie_jest_spłacona*Pożyczka_jest_spłacona,Wartość_pożyczki,""), "")</f>
        <v>248203.21071651508</v>
      </c>
      <c r="E177" s="3">
        <f ca="1">IFERROR(IF(Pożyczka_nie_jest_spłacona*Pożyczka_jest_spłacona,Miesięczna_spłata,""), "")</f>
        <v>2176.4554674291244</v>
      </c>
      <c r="F177" s="3">
        <f ca="1">IFERROR(IF(Pożyczka_nie_jest_spłacona*Pożyczka_jest_spłacona,Kapitał,""), "")</f>
        <v>693.44128339793679</v>
      </c>
      <c r="G177" s="3">
        <f ca="1">IFERROR(IF(Pożyczka_nie_jest_spłacona*Pożyczka_jest_spłacona,Kwota_odsetek,""), "")</f>
        <v>1483.0141840311878</v>
      </c>
      <c r="H177" s="3">
        <f ca="1">IFERROR(IF(Pożyczka_nie_jest_spłacona*Pożyczka_jest_spłacona,Saldo_końcowe,""), "")</f>
        <v>247509.76943311712</v>
      </c>
    </row>
    <row r="178" spans="2:8" x14ac:dyDescent="0.15">
      <c r="B178" s="4">
        <f ca="1">IFERROR(IF(Pożyczka_nie_jest_spłacona*Pożyczka_jest_spłacona,Numer_spłaty,""), "")</f>
        <v>170</v>
      </c>
      <c r="C178" s="2">
        <f ca="1">IFERROR(IF(Pożyczka_nie_jest_spłacona*Pożyczka_jest_spłacona,Data_spłaty,""), "")</f>
        <v>50516</v>
      </c>
      <c r="D178" s="3">
        <f ca="1">IFERROR(IF(Pożyczka_nie_jest_spłacona*Pożyczka_jest_spłacona,Wartość_pożyczki,""), "")</f>
        <v>247509.76943311712</v>
      </c>
      <c r="E178" s="3">
        <f ca="1">IFERROR(IF(Pożyczka_nie_jest_spłacona*Pożyczka_jest_spłacona,Miesięczna_spłata,""), "")</f>
        <v>2176.4554674291244</v>
      </c>
      <c r="F178" s="3">
        <f ca="1">IFERROR(IF(Pożyczka_nie_jest_spłacona*Pożyczka_jest_spłacona,Kapitał,""), "")</f>
        <v>697.58459506623922</v>
      </c>
      <c r="G178" s="3">
        <f ca="1">IFERROR(IF(Pożyczka_nie_jest_spłacona*Pożyczka_jest_spłacona,Kwota_odsetek,""), "")</f>
        <v>1478.8708723628854</v>
      </c>
      <c r="H178" s="3">
        <f ca="1">IFERROR(IF(Pożyczka_nie_jest_spłacona*Pożyczka_jest_spłacona,Saldo_końcowe,""), "")</f>
        <v>246812.18483805098</v>
      </c>
    </row>
    <row r="179" spans="2:8" x14ac:dyDescent="0.15">
      <c r="B179" s="4">
        <f ca="1">IFERROR(IF(Pożyczka_nie_jest_spłacona*Pożyczka_jest_spłacona,Numer_spłaty,""), "")</f>
        <v>171</v>
      </c>
      <c r="C179" s="2">
        <f ca="1">IFERROR(IF(Pożyczka_nie_jest_spłacona*Pożyczka_jest_spłacona,Data_spłaty,""), "")</f>
        <v>50546</v>
      </c>
      <c r="D179" s="3">
        <f ca="1">IFERROR(IF(Pożyczka_nie_jest_spłacona*Pożyczka_jest_spłacona,Wartość_pożyczki,""), "")</f>
        <v>246812.18483805098</v>
      </c>
      <c r="E179" s="3">
        <f ca="1">IFERROR(IF(Pożyczka_nie_jest_spłacona*Pożyczka_jest_spłacona,Miesięczna_spłata,""), "")</f>
        <v>2176.4554674291244</v>
      </c>
      <c r="F179" s="3">
        <f ca="1">IFERROR(IF(Pożyczka_nie_jest_spłacona*Pożyczka_jest_spłacona,Kapitał,""), "")</f>
        <v>701.75266302176021</v>
      </c>
      <c r="G179" s="3">
        <f ca="1">IFERROR(IF(Pożyczka_nie_jest_spłacona*Pożyczka_jest_spłacona,Kwota_odsetek,""), "")</f>
        <v>1474.7028044073643</v>
      </c>
      <c r="H179" s="3">
        <f ca="1">IFERROR(IF(Pożyczka_nie_jest_spłacona*Pożyczka_jest_spłacona,Saldo_końcowe,""), "")</f>
        <v>246110.43217502919</v>
      </c>
    </row>
    <row r="180" spans="2:8" x14ac:dyDescent="0.15">
      <c r="B180" s="4">
        <f ca="1">IFERROR(IF(Pożyczka_nie_jest_spłacona*Pożyczka_jest_spłacona,Numer_spłaty,""), "")</f>
        <v>172</v>
      </c>
      <c r="C180" s="2">
        <f ca="1">IFERROR(IF(Pożyczka_nie_jest_spłacona*Pożyczka_jest_spłacona,Data_spłaty,""), "")</f>
        <v>50577</v>
      </c>
      <c r="D180" s="3">
        <f ca="1">IFERROR(IF(Pożyczka_nie_jest_spłacona*Pożyczka_jest_spłacona,Wartość_pożyczki,""), "")</f>
        <v>246110.43217502919</v>
      </c>
      <c r="E180" s="3">
        <f ca="1">IFERROR(IF(Pożyczka_nie_jest_spłacona*Pożyczka_jest_spłacona,Miesięczna_spłata,""), "")</f>
        <v>2176.4554674291244</v>
      </c>
      <c r="F180" s="3">
        <f ca="1">IFERROR(IF(Pożyczka_nie_jest_spłacona*Pożyczka_jest_spłacona,Kapitał,""), "")</f>
        <v>705.94563518331518</v>
      </c>
      <c r="G180" s="3">
        <f ca="1">IFERROR(IF(Pożyczka_nie_jest_spłacona*Pożyczka_jest_spłacona,Kwota_odsetek,""), "")</f>
        <v>1470.5098322458091</v>
      </c>
      <c r="H180" s="3">
        <f ca="1">IFERROR(IF(Pożyczka_nie_jest_spłacona*Pożyczka_jest_spłacona,Saldo_końcowe,""), "")</f>
        <v>245404.48653984582</v>
      </c>
    </row>
    <row r="181" spans="2:8" x14ac:dyDescent="0.15">
      <c r="B181" s="4">
        <f ca="1">IFERROR(IF(Pożyczka_nie_jest_spłacona*Pożyczka_jest_spłacona,Numer_spłaty,""), "")</f>
        <v>173</v>
      </c>
      <c r="C181" s="2">
        <f ca="1">IFERROR(IF(Pożyczka_nie_jest_spłacona*Pożyczka_jest_spłacona,Data_spłaty,""), "")</f>
        <v>50607</v>
      </c>
      <c r="D181" s="3">
        <f ca="1">IFERROR(IF(Pożyczka_nie_jest_spłacona*Pożyczka_jest_spłacona,Wartość_pożyczki,""), "")</f>
        <v>245404.48653984582</v>
      </c>
      <c r="E181" s="3">
        <f ca="1">IFERROR(IF(Pożyczka_nie_jest_spłacona*Pożyczka_jest_spłacona,Miesięczna_spłata,""), "")</f>
        <v>2176.4554674291244</v>
      </c>
      <c r="F181" s="3">
        <f ca="1">IFERROR(IF(Pożyczka_nie_jest_spłacona*Pożyczka_jest_spłacona,Kapitał,""), "")</f>
        <v>710.16366035353553</v>
      </c>
      <c r="G181" s="3">
        <f ca="1">IFERROR(IF(Pożyczka_nie_jest_spłacona*Pożyczka_jest_spłacona,Kwota_odsetek,""), "")</f>
        <v>1466.2918070755888</v>
      </c>
      <c r="H181" s="3">
        <f ca="1">IFERROR(IF(Pożyczka_nie_jest_spłacona*Pożyczka_jest_spłacona,Saldo_końcowe,""), "")</f>
        <v>244694.32287949219</v>
      </c>
    </row>
    <row r="182" spans="2:8" x14ac:dyDescent="0.15">
      <c r="B182" s="4">
        <f ca="1">IFERROR(IF(Pożyczka_nie_jest_spłacona*Pożyczka_jest_spłacona,Numer_spłaty,""), "")</f>
        <v>174</v>
      </c>
      <c r="C182" s="2">
        <f ca="1">IFERROR(IF(Pożyczka_nie_jest_spłacona*Pożyczka_jest_spłacona,Data_spłaty,""), "")</f>
        <v>50638</v>
      </c>
      <c r="D182" s="3">
        <f ca="1">IFERROR(IF(Pożyczka_nie_jest_spłacona*Pożyczka_jest_spłacona,Wartość_pożyczki,""), "")</f>
        <v>244694.32287949219</v>
      </c>
      <c r="E182" s="3">
        <f ca="1">IFERROR(IF(Pożyczka_nie_jest_spłacona*Pożyczka_jest_spłacona,Miesięczna_spłata,""), "")</f>
        <v>2176.4554674291244</v>
      </c>
      <c r="F182" s="3">
        <f ca="1">IFERROR(IF(Pożyczka_nie_jest_spłacona*Pożyczka_jest_spłacona,Kapitał,""), "")</f>
        <v>714.40688822414791</v>
      </c>
      <c r="G182" s="3">
        <f ca="1">IFERROR(IF(Pożyczka_nie_jest_spłacona*Pożyczka_jest_spłacona,Kwota_odsetek,""), "")</f>
        <v>1462.0485792049767</v>
      </c>
      <c r="H182" s="3">
        <f ca="1">IFERROR(IF(Pożyczka_nie_jest_spłacona*Pożyczka_jest_spłacona,Saldo_końcowe,""), "")</f>
        <v>243979.91599126824</v>
      </c>
    </row>
    <row r="183" spans="2:8" x14ac:dyDescent="0.15">
      <c r="B183" s="4">
        <f ca="1">IFERROR(IF(Pożyczka_nie_jest_spłacona*Pożyczka_jest_spłacona,Numer_spłaty,""), "")</f>
        <v>175</v>
      </c>
      <c r="C183" s="2">
        <f ca="1">IFERROR(IF(Pożyczka_nie_jest_spłacona*Pożyczka_jest_spłacona,Data_spłaty,""), "")</f>
        <v>50669</v>
      </c>
      <c r="D183" s="3">
        <f ca="1">IFERROR(IF(Pożyczka_nie_jest_spłacona*Pożyczka_jest_spłacona,Wartość_pożyczki,""), "")</f>
        <v>243979.91599126824</v>
      </c>
      <c r="E183" s="3">
        <f ca="1">IFERROR(IF(Pożyczka_nie_jest_spłacona*Pożyczka_jest_spłacona,Miesięczna_spłata,""), "")</f>
        <v>2176.4554674291244</v>
      </c>
      <c r="F183" s="3">
        <f ca="1">IFERROR(IF(Pożyczka_nie_jest_spłacona*Pożyczka_jest_spłacona,Kapitał,""), "")</f>
        <v>718.67546938128714</v>
      </c>
      <c r="G183" s="3">
        <f ca="1">IFERROR(IF(Pożyczka_nie_jest_spłacona*Pożyczka_jest_spłacona,Kwota_odsetek,""), "")</f>
        <v>1457.7799980478374</v>
      </c>
      <c r="H183" s="3">
        <f ca="1">IFERROR(IF(Pożyczka_nie_jest_spłacona*Pożyczka_jest_spłacona,Saldo_końcowe,""), "")</f>
        <v>243261.24052188685</v>
      </c>
    </row>
    <row r="184" spans="2:8" x14ac:dyDescent="0.15">
      <c r="B184" s="4">
        <f ca="1">IFERROR(IF(Pożyczka_nie_jest_spłacona*Pożyczka_jest_spłacona,Numer_spłaty,""), "")</f>
        <v>176</v>
      </c>
      <c r="C184" s="2">
        <f ca="1">IFERROR(IF(Pożyczka_nie_jest_spłacona*Pożyczka_jest_spłacona,Data_spłaty,""), "")</f>
        <v>50699</v>
      </c>
      <c r="D184" s="3">
        <f ca="1">IFERROR(IF(Pożyczka_nie_jest_spłacona*Pożyczka_jest_spłacona,Wartość_pożyczki,""), "")</f>
        <v>243261.24052188685</v>
      </c>
      <c r="E184" s="3">
        <f ca="1">IFERROR(IF(Pożyczka_nie_jest_spłacona*Pożyczka_jest_spłacona,Miesięczna_spłata,""), "")</f>
        <v>2176.4554674291244</v>
      </c>
      <c r="F184" s="3">
        <f ca="1">IFERROR(IF(Pożyczka_nie_jest_spłacona*Pożyczka_jest_spłacona,Kapitał,""), "")</f>
        <v>722.96955531084041</v>
      </c>
      <c r="G184" s="3">
        <f ca="1">IFERROR(IF(Pożyczka_nie_jest_spłacona*Pożyczka_jest_spłacona,Kwota_odsetek,""), "")</f>
        <v>1453.4859121182842</v>
      </c>
      <c r="H184" s="3">
        <f ca="1">IFERROR(IF(Pożyczka_nie_jest_spłacona*Pożyczka_jest_spłacona,Saldo_końcowe,""), "")</f>
        <v>242538.27096657595</v>
      </c>
    </row>
    <row r="185" spans="2:8" x14ac:dyDescent="0.15">
      <c r="B185" s="4">
        <f ca="1">IFERROR(IF(Pożyczka_nie_jest_spłacona*Pożyczka_jest_spłacona,Numer_spłaty,""), "")</f>
        <v>177</v>
      </c>
      <c r="C185" s="2">
        <f ca="1">IFERROR(IF(Pożyczka_nie_jest_spłacona*Pożyczka_jest_spłacona,Data_spłaty,""), "")</f>
        <v>50730</v>
      </c>
      <c r="D185" s="3">
        <f ca="1">IFERROR(IF(Pożyczka_nie_jest_spłacona*Pożyczka_jest_spłacona,Wartość_pożyczki,""), "")</f>
        <v>242538.27096657595</v>
      </c>
      <c r="E185" s="3">
        <f ca="1">IFERROR(IF(Pożyczka_nie_jest_spłacona*Pożyczka_jest_spłacona,Miesięczna_spłata,""), "")</f>
        <v>2176.4554674291244</v>
      </c>
      <c r="F185" s="3">
        <f ca="1">IFERROR(IF(Pożyczka_nie_jest_spłacona*Pożyczka_jest_spłacona,Kapitał,""), "")</f>
        <v>727.28929840382261</v>
      </c>
      <c r="G185" s="3">
        <f ca="1">IFERROR(IF(Pożyczka_nie_jest_spłacona*Pożyczka_jest_spłacona,Kwota_odsetek,""), "")</f>
        <v>1449.166169025302</v>
      </c>
      <c r="H185" s="3">
        <f ca="1">IFERROR(IF(Pożyczka_nie_jest_spłacona*Pożyczka_jest_spłacona,Saldo_końcowe,""), "")</f>
        <v>241810.98166817205</v>
      </c>
    </row>
    <row r="186" spans="2:8" x14ac:dyDescent="0.15">
      <c r="B186" s="4">
        <f ca="1">IFERROR(IF(Pożyczka_nie_jest_spłacona*Pożyczka_jest_spłacona,Numer_spłaty,""), "")</f>
        <v>178</v>
      </c>
      <c r="C186" s="2">
        <f ca="1">IFERROR(IF(Pożyczka_nie_jest_spłacona*Pożyczka_jest_spłacona,Data_spłaty,""), "")</f>
        <v>50760</v>
      </c>
      <c r="D186" s="3">
        <f ca="1">IFERROR(IF(Pożyczka_nie_jest_spłacona*Pożyczka_jest_spłacona,Wartość_pożyczki,""), "")</f>
        <v>241810.98166817205</v>
      </c>
      <c r="E186" s="3">
        <f ca="1">IFERROR(IF(Pożyczka_nie_jest_spłacona*Pożyczka_jest_spłacona,Miesięczna_spłata,""), "")</f>
        <v>2176.4554674291244</v>
      </c>
      <c r="F186" s="3">
        <f ca="1">IFERROR(IF(Pożyczka_nie_jest_spłacona*Pożyczka_jest_spłacona,Kapitał,""), "")</f>
        <v>731.63485196178544</v>
      </c>
      <c r="G186" s="3">
        <f ca="1">IFERROR(IF(Pożyczka_nie_jest_spłacona*Pożyczka_jest_spłacona,Kwota_odsetek,""), "")</f>
        <v>1444.8206154673392</v>
      </c>
      <c r="H186" s="3">
        <f ca="1">IFERROR(IF(Pożyczka_nie_jest_spłacona*Pożyczka_jest_spłacona,Saldo_końcowe,""), "")</f>
        <v>241079.34681621019</v>
      </c>
    </row>
    <row r="187" spans="2:8" x14ac:dyDescent="0.15">
      <c r="B187" s="4">
        <f ca="1">IFERROR(IF(Pożyczka_nie_jest_spłacona*Pożyczka_jest_spłacona,Numer_spłaty,""), "")</f>
        <v>179</v>
      </c>
      <c r="C187" s="2">
        <f ca="1">IFERROR(IF(Pożyczka_nie_jest_spłacona*Pożyczka_jest_spłacona,Data_spłaty,""), "")</f>
        <v>50791</v>
      </c>
      <c r="D187" s="3">
        <f ca="1">IFERROR(IF(Pożyczka_nie_jest_spłacona*Pożyczka_jest_spłacona,Wartość_pożyczki,""), "")</f>
        <v>241079.34681621019</v>
      </c>
      <c r="E187" s="3">
        <f ca="1">IFERROR(IF(Pożyczka_nie_jest_spłacona*Pożyczka_jest_spłacona,Miesięczna_spłata,""), "")</f>
        <v>2176.4554674291244</v>
      </c>
      <c r="F187" s="3">
        <f ca="1">IFERROR(IF(Pożyczka_nie_jest_spłacona*Pożyczka_jest_spłacona,Kapitał,""), "")</f>
        <v>736.00637020225713</v>
      </c>
      <c r="G187" s="3">
        <f ca="1">IFERROR(IF(Pożyczka_nie_jest_spłacona*Pożyczka_jest_spłacona,Kwota_odsetek,""), "")</f>
        <v>1440.4490972268673</v>
      </c>
      <c r="H187" s="3">
        <f ca="1">IFERROR(IF(Pożyczka_nie_jest_spłacona*Pożyczka_jest_spłacona,Saldo_końcowe,""), "")</f>
        <v>240343.34044600802</v>
      </c>
    </row>
    <row r="188" spans="2:8" x14ac:dyDescent="0.15">
      <c r="B188" s="4">
        <f ca="1">IFERROR(IF(Pożyczka_nie_jest_spłacona*Pożyczka_jest_spłacona,Numer_spłaty,""), "")</f>
        <v>180</v>
      </c>
      <c r="C188" s="2">
        <f ca="1">IFERROR(IF(Pożyczka_nie_jest_spłacona*Pożyczka_jest_spłacona,Data_spłaty,""), "")</f>
        <v>50822</v>
      </c>
      <c r="D188" s="3">
        <f ca="1">IFERROR(IF(Pożyczka_nie_jest_spłacona*Pożyczka_jest_spłacona,Wartość_pożyczki,""), "")</f>
        <v>240343.34044600802</v>
      </c>
      <c r="E188" s="3">
        <f ca="1">IFERROR(IF(Pożyczka_nie_jest_spłacona*Pożyczka_jest_spłacona,Miesięczna_spłata,""), "")</f>
        <v>2176.4554674291244</v>
      </c>
      <c r="F188" s="3">
        <f ca="1">IFERROR(IF(Pożyczka_nie_jest_spłacona*Pożyczka_jest_spłacona,Kapitał,""), "")</f>
        <v>740.40400826421569</v>
      </c>
      <c r="G188" s="3">
        <f ca="1">IFERROR(IF(Pożyczka_nie_jest_spłacona*Pożyczka_jest_spłacona,Kwota_odsetek,""), "")</f>
        <v>1436.0514591649087</v>
      </c>
      <c r="H188" s="3">
        <f ca="1">IFERROR(IF(Pożyczka_nie_jest_spłacona*Pożyczka_jest_spłacona,Saldo_końcowe,""), "")</f>
        <v>239602.93643774372</v>
      </c>
    </row>
    <row r="189" spans="2:8" x14ac:dyDescent="0.15">
      <c r="B189" s="4">
        <f ca="1">IFERROR(IF(Pożyczka_nie_jest_spłacona*Pożyczka_jest_spłacona,Numer_spłaty,""), "")</f>
        <v>181</v>
      </c>
      <c r="C189" s="2">
        <f ca="1">IFERROR(IF(Pożyczka_nie_jest_spłacona*Pożyczka_jest_spłacona,Data_spłaty,""), "")</f>
        <v>50850</v>
      </c>
      <c r="D189" s="3">
        <f ca="1">IFERROR(IF(Pożyczka_nie_jest_spłacona*Pożyczka_jest_spłacona,Wartość_pożyczki,""), "")</f>
        <v>239602.93643774372</v>
      </c>
      <c r="E189" s="3">
        <f ca="1">IFERROR(IF(Pożyczka_nie_jest_spłacona*Pożyczka_jest_spłacona,Miesięczna_spłata,""), "")</f>
        <v>2176.4554674291244</v>
      </c>
      <c r="F189" s="3">
        <f ca="1">IFERROR(IF(Pożyczka_nie_jest_spłacona*Pożyczka_jest_spłacona,Kapitał,""), "")</f>
        <v>744.82792221359421</v>
      </c>
      <c r="G189" s="3">
        <f ca="1">IFERROR(IF(Pożyczka_nie_jest_spłacona*Pożyczka_jest_spłacona,Kwota_odsetek,""), "")</f>
        <v>1431.6275452155303</v>
      </c>
      <c r="H189" s="3">
        <f ca="1">IFERROR(IF(Pożyczka_nie_jest_spłacona*Pożyczka_jest_spłacona,Saldo_końcowe,""), "")</f>
        <v>238858.10851553013</v>
      </c>
    </row>
    <row r="190" spans="2:8" x14ac:dyDescent="0.15">
      <c r="B190" s="4">
        <f ca="1">IFERROR(IF(Pożyczka_nie_jest_spłacona*Pożyczka_jest_spłacona,Numer_spłaty,""), "")</f>
        <v>182</v>
      </c>
      <c r="C190" s="2">
        <f ca="1">IFERROR(IF(Pożyczka_nie_jest_spłacona*Pożyczka_jest_spłacona,Data_spłaty,""), "")</f>
        <v>50881</v>
      </c>
      <c r="D190" s="3">
        <f ca="1">IFERROR(IF(Pożyczka_nie_jest_spłacona*Pożyczka_jest_spłacona,Wartość_pożyczki,""), "")</f>
        <v>238858.10851553013</v>
      </c>
      <c r="E190" s="3">
        <f ca="1">IFERROR(IF(Pożyczka_nie_jest_spłacona*Pożyczka_jest_spłacona,Miesięczna_spłata,""), "")</f>
        <v>2176.4554674291244</v>
      </c>
      <c r="F190" s="3">
        <f ca="1">IFERROR(IF(Pożyczka_nie_jest_spłacona*Pożyczka_jest_spłacona,Kapitał,""), "")</f>
        <v>749.27826904882056</v>
      </c>
      <c r="G190" s="3">
        <f ca="1">IFERROR(IF(Pożyczka_nie_jest_spłacona*Pożyczka_jest_spłacona,Kwota_odsetek,""), "")</f>
        <v>1427.1771983803039</v>
      </c>
      <c r="H190" s="3">
        <f ca="1">IFERROR(IF(Pożyczka_nie_jest_spłacona*Pożyczka_jest_spłacona,Saldo_końcowe,""), "")</f>
        <v>238108.83024648135</v>
      </c>
    </row>
    <row r="191" spans="2:8" x14ac:dyDescent="0.15">
      <c r="B191" s="4">
        <f ca="1">IFERROR(IF(Pożyczka_nie_jest_spłacona*Pożyczka_jest_spłacona,Numer_spłaty,""), "")</f>
        <v>183</v>
      </c>
      <c r="C191" s="2">
        <f ca="1">IFERROR(IF(Pożyczka_nie_jest_spłacona*Pożyczka_jest_spłacona,Data_spłaty,""), "")</f>
        <v>50911</v>
      </c>
      <c r="D191" s="3">
        <f ca="1">IFERROR(IF(Pożyczka_nie_jest_spłacona*Pożyczka_jest_spłacona,Wartość_pożyczki,""), "")</f>
        <v>238108.83024648135</v>
      </c>
      <c r="E191" s="3">
        <f ca="1">IFERROR(IF(Pożyczka_nie_jest_spłacona*Pożyczka_jest_spłacona,Miesięczna_spłata,""), "")</f>
        <v>2176.4554674291244</v>
      </c>
      <c r="F191" s="3">
        <f ca="1">IFERROR(IF(Pożyczka_nie_jest_spłacona*Pożyczka_jest_spłacona,Kapitał,""), "")</f>
        <v>753.7552067063873</v>
      </c>
      <c r="G191" s="3">
        <f ca="1">IFERROR(IF(Pożyczka_nie_jest_spłacona*Pożyczka_jest_spłacona,Kwota_odsetek,""), "")</f>
        <v>1422.7002607227373</v>
      </c>
      <c r="H191" s="3">
        <f ca="1">IFERROR(IF(Pożyczka_nie_jest_spłacona*Pożyczka_jest_spłacona,Saldo_końcowe,""), "")</f>
        <v>237355.07503977499</v>
      </c>
    </row>
    <row r="192" spans="2:8" x14ac:dyDescent="0.15">
      <c r="B192" s="4">
        <f ca="1">IFERROR(IF(Pożyczka_nie_jest_spłacona*Pożyczka_jest_spłacona,Numer_spłaty,""), "")</f>
        <v>184</v>
      </c>
      <c r="C192" s="2">
        <f ca="1">IFERROR(IF(Pożyczka_nie_jest_spłacona*Pożyczka_jest_spłacona,Data_spłaty,""), "")</f>
        <v>50942</v>
      </c>
      <c r="D192" s="3">
        <f ca="1">IFERROR(IF(Pożyczka_nie_jest_spłacona*Pożyczka_jest_spłacona,Wartość_pożyczki,""), "")</f>
        <v>237355.07503977499</v>
      </c>
      <c r="E192" s="3">
        <f ca="1">IFERROR(IF(Pożyczka_nie_jest_spłacona*Pożyczka_jest_spłacona,Miesięczna_spłata,""), "")</f>
        <v>2176.4554674291244</v>
      </c>
      <c r="F192" s="3">
        <f ca="1">IFERROR(IF(Pożyczka_nie_jest_spłacona*Pożyczka_jest_spłacona,Kapitał,""), "")</f>
        <v>758.25889406645786</v>
      </c>
      <c r="G192" s="3">
        <f ca="1">IFERROR(IF(Pożyczka_nie_jest_spłacona*Pożyczka_jest_spłacona,Kwota_odsetek,""), "")</f>
        <v>1418.1965733626664</v>
      </c>
      <c r="H192" s="3">
        <f ca="1">IFERROR(IF(Pożyczka_nie_jest_spłacona*Pożyczka_jest_spłacona,Saldo_końcowe,""), "")</f>
        <v>236596.81614570844</v>
      </c>
    </row>
    <row r="193" spans="2:8" x14ac:dyDescent="0.15">
      <c r="B193" s="4">
        <f ca="1">IFERROR(IF(Pożyczka_nie_jest_spłacona*Pożyczka_jest_spłacona,Numer_spłaty,""), "")</f>
        <v>185</v>
      </c>
      <c r="C193" s="2">
        <f ca="1">IFERROR(IF(Pożyczka_nie_jest_spłacona*Pożyczka_jest_spłacona,Data_spłaty,""), "")</f>
        <v>50972</v>
      </c>
      <c r="D193" s="3">
        <f ca="1">IFERROR(IF(Pożyczka_nie_jest_spłacona*Pożyczka_jest_spłacona,Wartość_pożyczki,""), "")</f>
        <v>236596.81614570844</v>
      </c>
      <c r="E193" s="3">
        <f ca="1">IFERROR(IF(Pożyczka_nie_jest_spłacona*Pożyczka_jest_spłacona,Miesięczna_spłata,""), "")</f>
        <v>2176.4554674291244</v>
      </c>
      <c r="F193" s="3">
        <f ca="1">IFERROR(IF(Pożyczka_nie_jest_spłacona*Pożyczka_jest_spłacona,Kapitał,""), "")</f>
        <v>762.78949095850498</v>
      </c>
      <c r="G193" s="3">
        <f ca="1">IFERROR(IF(Pożyczka_nie_jest_spłacona*Pożyczka_jest_spłacona,Kwota_odsetek,""), "")</f>
        <v>1413.6659764706192</v>
      </c>
      <c r="H193" s="3">
        <f ca="1">IFERROR(IF(Pożyczka_nie_jest_spłacona*Pożyczka_jest_spłacona,Saldo_końcowe,""), "")</f>
        <v>235834.02665474988</v>
      </c>
    </row>
    <row r="194" spans="2:8" x14ac:dyDescent="0.15">
      <c r="B194" s="4">
        <f ca="1">IFERROR(IF(Pożyczka_nie_jest_spłacona*Pożyczka_jest_spłacona,Numer_spłaty,""), "")</f>
        <v>186</v>
      </c>
      <c r="C194" s="2">
        <f ca="1">IFERROR(IF(Pożyczka_nie_jest_spłacona*Pożyczka_jest_spłacona,Data_spłaty,""), "")</f>
        <v>51003</v>
      </c>
      <c r="D194" s="3">
        <f ca="1">IFERROR(IF(Pożyczka_nie_jest_spłacona*Pożyczka_jest_spłacona,Wartość_pożyczki,""), "")</f>
        <v>235834.02665474988</v>
      </c>
      <c r="E194" s="3">
        <f ca="1">IFERROR(IF(Pożyczka_nie_jest_spłacona*Pożyczka_jest_spłacona,Miesięczna_spłata,""), "")</f>
        <v>2176.4554674291244</v>
      </c>
      <c r="F194" s="3">
        <f ca="1">IFERROR(IF(Pożyczka_nie_jest_spłacona*Pożyczka_jest_spłacona,Kapitał,""), "")</f>
        <v>767.34715816698213</v>
      </c>
      <c r="G194" s="3">
        <f ca="1">IFERROR(IF(Pożyczka_nie_jest_spłacona*Pożyczka_jest_spłacona,Kwota_odsetek,""), "")</f>
        <v>1409.1083092621425</v>
      </c>
      <c r="H194" s="3">
        <f ca="1">IFERROR(IF(Pożyczka_nie_jest_spłacona*Pożyczka_jest_spłacona,Saldo_końcowe,""), "")</f>
        <v>235066.67949658295</v>
      </c>
    </row>
    <row r="195" spans="2:8" x14ac:dyDescent="0.15">
      <c r="B195" s="4">
        <f ca="1">IFERROR(IF(Pożyczka_nie_jest_spłacona*Pożyczka_jest_spłacona,Numer_spłaty,""), "")</f>
        <v>187</v>
      </c>
      <c r="C195" s="2">
        <f ca="1">IFERROR(IF(Pożyczka_nie_jest_spłacona*Pożyczka_jest_spłacona,Data_spłaty,""), "")</f>
        <v>51034</v>
      </c>
      <c r="D195" s="3">
        <f ca="1">IFERROR(IF(Pożyczka_nie_jest_spłacona*Pożyczka_jest_spłacona,Wartość_pożyczki,""), "")</f>
        <v>235066.67949658295</v>
      </c>
      <c r="E195" s="3">
        <f ca="1">IFERROR(IF(Pożyczka_nie_jest_spłacona*Pożyczka_jest_spłacona,Miesięczna_spłata,""), "")</f>
        <v>2176.4554674291244</v>
      </c>
      <c r="F195" s="3">
        <f ca="1">IFERROR(IF(Pożyczka_nie_jest_spłacona*Pożyczka_jest_spłacona,Kapitał,""), "")</f>
        <v>771.93205743702993</v>
      </c>
      <c r="G195" s="3">
        <f ca="1">IFERROR(IF(Pożyczka_nie_jest_spłacona*Pożyczka_jest_spłacona,Kwota_odsetek,""), "")</f>
        <v>1404.5234099920947</v>
      </c>
      <c r="H195" s="3">
        <f ca="1">IFERROR(IF(Pożyczka_nie_jest_spłacona*Pożyczka_jest_spłacona,Saldo_końcowe,""), "")</f>
        <v>234294.74743914581</v>
      </c>
    </row>
    <row r="196" spans="2:8" x14ac:dyDescent="0.15">
      <c r="B196" s="4">
        <f ca="1">IFERROR(IF(Pożyczka_nie_jest_spłacona*Pożyczka_jest_spłacona,Numer_spłaty,""), "")</f>
        <v>188</v>
      </c>
      <c r="C196" s="2">
        <f ca="1">IFERROR(IF(Pożyczka_nie_jest_spłacona*Pożyczka_jest_spłacona,Data_spłaty,""), "")</f>
        <v>51064</v>
      </c>
      <c r="D196" s="3">
        <f ca="1">IFERROR(IF(Pożyczka_nie_jest_spłacona*Pożyczka_jest_spłacona,Wartość_pożyczki,""), "")</f>
        <v>234294.74743914581</v>
      </c>
      <c r="E196" s="3">
        <f ca="1">IFERROR(IF(Pożyczka_nie_jest_spłacona*Pożyczka_jest_spłacona,Miesięczna_spłata,""), "")</f>
        <v>2176.4554674291244</v>
      </c>
      <c r="F196" s="3">
        <f ca="1">IFERROR(IF(Pożyczka_nie_jest_spłacona*Pożyczka_jest_spłacona,Kapitał,""), "")</f>
        <v>776.54435148021594</v>
      </c>
      <c r="G196" s="3">
        <f ca="1">IFERROR(IF(Pożyczka_nie_jest_spłacona*Pożyczka_jest_spłacona,Kwota_odsetek,""), "")</f>
        <v>1399.9111159489084</v>
      </c>
      <c r="H196" s="3">
        <f ca="1">IFERROR(IF(Pożyczka_nie_jest_spłacona*Pożyczka_jest_spłacona,Saldo_końcowe,""), "")</f>
        <v>233518.20308766549</v>
      </c>
    </row>
    <row r="197" spans="2:8" x14ac:dyDescent="0.15">
      <c r="B197" s="4">
        <f ca="1">IFERROR(IF(Pożyczka_nie_jest_spłacona*Pożyczka_jest_spłacona,Numer_spłaty,""), "")</f>
        <v>189</v>
      </c>
      <c r="C197" s="2">
        <f ca="1">IFERROR(IF(Pożyczka_nie_jest_spłacona*Pożyczka_jest_spłacona,Data_spłaty,""), "")</f>
        <v>51095</v>
      </c>
      <c r="D197" s="3">
        <f ca="1">IFERROR(IF(Pożyczka_nie_jest_spłacona*Pożyczka_jest_spłacona,Wartość_pożyczki,""), "")</f>
        <v>233518.20308766549</v>
      </c>
      <c r="E197" s="3">
        <f ca="1">IFERROR(IF(Pożyczka_nie_jest_spłacona*Pożyczka_jest_spłacona,Miesięczna_spłata,""), "")</f>
        <v>2176.4554674291244</v>
      </c>
      <c r="F197" s="3">
        <f ca="1">IFERROR(IF(Pożyczka_nie_jest_spłacona*Pożyczka_jest_spłacona,Kapitał,""), "")</f>
        <v>781.18420398031026</v>
      </c>
      <c r="G197" s="3">
        <f ca="1">IFERROR(IF(Pożyczka_nie_jest_spłacona*Pożyczka_jest_spłacona,Kwota_odsetek,""), "")</f>
        <v>1395.2712634488141</v>
      </c>
      <c r="H197" s="3">
        <f ca="1">IFERROR(IF(Pożyczka_nie_jest_spłacona*Pożyczka_jest_spłacona,Saldo_końcowe,""), "")</f>
        <v>232737.01888368523</v>
      </c>
    </row>
    <row r="198" spans="2:8" x14ac:dyDescent="0.15">
      <c r="B198" s="4">
        <f ca="1">IFERROR(IF(Pożyczka_nie_jest_spłacona*Pożyczka_jest_spłacona,Numer_spłaty,""), "")</f>
        <v>190</v>
      </c>
      <c r="C198" s="2">
        <f ca="1">IFERROR(IF(Pożyczka_nie_jest_spłacona*Pożyczka_jest_spłacona,Data_spłaty,""), "")</f>
        <v>51125</v>
      </c>
      <c r="D198" s="3">
        <f ca="1">IFERROR(IF(Pożyczka_nie_jest_spłacona*Pożyczka_jest_spłacona,Wartość_pożyczki,""), "")</f>
        <v>232737.01888368523</v>
      </c>
      <c r="E198" s="3">
        <f ca="1">IFERROR(IF(Pożyczka_nie_jest_spłacona*Pożyczka_jest_spłacona,Miesięczna_spłata,""), "")</f>
        <v>2176.4554674291244</v>
      </c>
      <c r="F198" s="3">
        <f ca="1">IFERROR(IF(Pożyczka_nie_jest_spłacona*Pożyczka_jest_spłacona,Kapitał,""), "")</f>
        <v>785.85177959909277</v>
      </c>
      <c r="G198" s="3">
        <f ca="1">IFERROR(IF(Pożyczka_nie_jest_spłacona*Pożyczka_jest_spłacona,Kwota_odsetek,""), "")</f>
        <v>1390.603687830032</v>
      </c>
      <c r="H198" s="3">
        <f ca="1">IFERROR(IF(Pożyczka_nie_jest_spłacona*Pożyczka_jest_spłacona,Saldo_końcowe,""), "")</f>
        <v>231951.16710408626</v>
      </c>
    </row>
    <row r="199" spans="2:8" x14ac:dyDescent="0.15">
      <c r="B199" s="4">
        <f ca="1">IFERROR(IF(Pożyczka_nie_jest_spłacona*Pożyczka_jest_spłacona,Numer_spłaty,""), "")</f>
        <v>191</v>
      </c>
      <c r="C199" s="2">
        <f ca="1">IFERROR(IF(Pożyczka_nie_jest_spłacona*Pożyczka_jest_spłacona,Data_spłaty,""), "")</f>
        <v>51156</v>
      </c>
      <c r="D199" s="3">
        <f ca="1">IFERROR(IF(Pożyczka_nie_jest_spłacona*Pożyczka_jest_spłacona,Wartość_pożyczki,""), "")</f>
        <v>231951.16710408626</v>
      </c>
      <c r="E199" s="3">
        <f ca="1">IFERROR(IF(Pożyczka_nie_jest_spłacona*Pożyczka_jest_spłacona,Miesięczna_spłata,""), "")</f>
        <v>2176.4554674291244</v>
      </c>
      <c r="F199" s="3">
        <f ca="1">IFERROR(IF(Pożyczka_nie_jest_spłacona*Pożyczka_jest_spłacona,Kapitał,""), "")</f>
        <v>790.54724398219719</v>
      </c>
      <c r="G199" s="3">
        <f ca="1">IFERROR(IF(Pożyczka_nie_jest_spłacona*Pożyczka_jest_spłacona,Kwota_odsetek,""), "")</f>
        <v>1385.9082234469272</v>
      </c>
      <c r="H199" s="3">
        <f ca="1">IFERROR(IF(Pożyczka_nie_jest_spłacona*Pożyczka_jest_spłacona,Saldo_końcowe,""), "")</f>
        <v>231160.61986010394</v>
      </c>
    </row>
    <row r="200" spans="2:8" x14ac:dyDescent="0.15">
      <c r="B200" s="4">
        <f ca="1">IFERROR(IF(Pożyczka_nie_jest_spłacona*Pożyczka_jest_spłacona,Numer_spłaty,""), "")</f>
        <v>192</v>
      </c>
      <c r="C200" s="2">
        <f ca="1">IFERROR(IF(Pożyczka_nie_jest_spłacona*Pożyczka_jest_spłacona,Data_spłaty,""), "")</f>
        <v>51187</v>
      </c>
      <c r="D200" s="3">
        <f ca="1">IFERROR(IF(Pożyczka_nie_jest_spłacona*Pożyczka_jest_spłacona,Wartość_pożyczki,""), "")</f>
        <v>231160.61986010394</v>
      </c>
      <c r="E200" s="3">
        <f ca="1">IFERROR(IF(Pożyczka_nie_jest_spłacona*Pożyczka_jest_spłacona,Miesięczna_spłata,""), "")</f>
        <v>2176.4554674291244</v>
      </c>
      <c r="F200" s="3">
        <f ca="1">IFERROR(IF(Pożyczka_nie_jest_spłacona*Pożyczka_jest_spłacona,Kapitał,""), "")</f>
        <v>795.27076376499087</v>
      </c>
      <c r="G200" s="3">
        <f ca="1">IFERROR(IF(Pożyczka_nie_jest_spłacona*Pożyczka_jest_spłacona,Kwota_odsetek,""), "")</f>
        <v>1381.1847036641336</v>
      </c>
      <c r="H200" s="3">
        <f ca="1">IFERROR(IF(Pożyczka_nie_jest_spłacona*Pożyczka_jest_spłacona,Saldo_końcowe,""), "")</f>
        <v>230365.34909633896</v>
      </c>
    </row>
    <row r="201" spans="2:8" x14ac:dyDescent="0.15">
      <c r="B201" s="4">
        <f ca="1">IFERROR(IF(Pożyczka_nie_jest_spłacona*Pożyczka_jest_spłacona,Numer_spłaty,""), "")</f>
        <v>193</v>
      </c>
      <c r="C201" s="2">
        <f ca="1">IFERROR(IF(Pożyczka_nie_jest_spłacona*Pożyczka_jest_spłacona,Data_spłaty,""), "")</f>
        <v>51216</v>
      </c>
      <c r="D201" s="3">
        <f ca="1">IFERROR(IF(Pożyczka_nie_jest_spłacona*Pożyczka_jest_spłacona,Wartość_pożyczki,""), "")</f>
        <v>230365.34909633896</v>
      </c>
      <c r="E201" s="3">
        <f ca="1">IFERROR(IF(Pożyczka_nie_jest_spłacona*Pożyczka_jest_spłacona,Miesięczna_spłata,""), "")</f>
        <v>2176.4554674291244</v>
      </c>
      <c r="F201" s="3">
        <f ca="1">IFERROR(IF(Pożyczka_nie_jest_spłacona*Pożyczka_jest_spłacona,Kapitał,""), "")</f>
        <v>800.02250657848674</v>
      </c>
      <c r="G201" s="3">
        <f ca="1">IFERROR(IF(Pożyczka_nie_jest_spłacona*Pożyczka_jest_spłacona,Kwota_odsetek,""), "")</f>
        <v>1376.4329608506378</v>
      </c>
      <c r="H201" s="3">
        <f ca="1">IFERROR(IF(Pożyczka_nie_jest_spłacona*Pożyczka_jest_spłacona,Saldo_końcowe,""), "")</f>
        <v>229565.32658976049</v>
      </c>
    </row>
    <row r="202" spans="2:8" x14ac:dyDescent="0.15">
      <c r="B202" s="4">
        <f ca="1">IFERROR(IF(Pożyczka_nie_jest_spłacona*Pożyczka_jest_spłacona,Numer_spłaty,""), "")</f>
        <v>194</v>
      </c>
      <c r="C202" s="2">
        <f ca="1">IFERROR(IF(Pożyczka_nie_jest_spłacona*Pożyczka_jest_spłacona,Data_spłaty,""), "")</f>
        <v>51247</v>
      </c>
      <c r="D202" s="3">
        <f ca="1">IFERROR(IF(Pożyczka_nie_jest_spłacona*Pożyczka_jest_spłacona,Wartość_pożyczki,""), "")</f>
        <v>229565.32658976049</v>
      </c>
      <c r="E202" s="3">
        <f ca="1">IFERROR(IF(Pożyczka_nie_jest_spłacona*Pożyczka_jest_spłacona,Miesięczna_spłata,""), "")</f>
        <v>2176.4554674291244</v>
      </c>
      <c r="F202" s="3">
        <f ca="1">IFERROR(IF(Pożyczka_nie_jest_spłacona*Pożyczka_jest_spłacona,Kapitał,""), "")</f>
        <v>804.80264105529318</v>
      </c>
      <c r="G202" s="3">
        <f ca="1">IFERROR(IF(Pożyczka_nie_jest_spłacona*Pożyczka_jest_spłacona,Kwota_odsetek,""), "")</f>
        <v>1371.6528263738314</v>
      </c>
      <c r="H202" s="3">
        <f ca="1">IFERROR(IF(Pożyczka_nie_jest_spłacona*Pożyczka_jest_spłacona,Saldo_końcowe,""), "")</f>
        <v>228760.52394870517</v>
      </c>
    </row>
    <row r="203" spans="2:8" x14ac:dyDescent="0.15">
      <c r="B203" s="4">
        <f ca="1">IFERROR(IF(Pożyczka_nie_jest_spłacona*Pożyczka_jest_spłacona,Numer_spłaty,""), "")</f>
        <v>195</v>
      </c>
      <c r="C203" s="2">
        <f ca="1">IFERROR(IF(Pożyczka_nie_jest_spłacona*Pożyczka_jest_spłacona,Data_spłaty,""), "")</f>
        <v>51277</v>
      </c>
      <c r="D203" s="3">
        <f ca="1">IFERROR(IF(Pożyczka_nie_jest_spłacona*Pożyczka_jest_spłacona,Wartość_pożyczki,""), "")</f>
        <v>228760.52394870517</v>
      </c>
      <c r="E203" s="3">
        <f ca="1">IFERROR(IF(Pożyczka_nie_jest_spłacona*Pożyczka_jest_spłacona,Miesięczna_spłata,""), "")</f>
        <v>2176.4554674291244</v>
      </c>
      <c r="F203" s="3">
        <f ca="1">IFERROR(IF(Pożyczka_nie_jest_spłacona*Pożyczka_jest_spłacona,Kapitał,""), "")</f>
        <v>809.61133683559854</v>
      </c>
      <c r="G203" s="3">
        <f ca="1">IFERROR(IF(Pożyczka_nie_jest_spłacona*Pożyczka_jest_spłacona,Kwota_odsetek,""), "")</f>
        <v>1366.8441305935257</v>
      </c>
      <c r="H203" s="3">
        <f ca="1">IFERROR(IF(Pożyczka_nie_jest_spłacona*Pożyczka_jest_spłacona,Saldo_końcowe,""), "")</f>
        <v>227950.91261186951</v>
      </c>
    </row>
    <row r="204" spans="2:8" x14ac:dyDescent="0.15">
      <c r="B204" s="4">
        <f ca="1">IFERROR(IF(Pożyczka_nie_jest_spłacona*Pożyczka_jest_spłacona,Numer_spłaty,""), "")</f>
        <v>196</v>
      </c>
      <c r="C204" s="2">
        <f ca="1">IFERROR(IF(Pożyczka_nie_jest_spłacona*Pożyczka_jest_spłacona,Data_spłaty,""), "")</f>
        <v>51308</v>
      </c>
      <c r="D204" s="3">
        <f ca="1">IFERROR(IF(Pożyczka_nie_jest_spłacona*Pożyczka_jest_spłacona,Wartość_pożyczki,""), "")</f>
        <v>227950.91261186951</v>
      </c>
      <c r="E204" s="3">
        <f ca="1">IFERROR(IF(Pożyczka_nie_jest_spłacona*Pożyczka_jest_spłacona,Miesięczna_spłata,""), "")</f>
        <v>2176.4554674291244</v>
      </c>
      <c r="F204" s="3">
        <f ca="1">IFERROR(IF(Pożyczka_nie_jest_spłacona*Pożyczka_jest_spłacona,Kapitał,""), "")</f>
        <v>814.44876457319117</v>
      </c>
      <c r="G204" s="3">
        <f ca="1">IFERROR(IF(Pożyczka_nie_jest_spłacona*Pożyczka_jest_spłacona,Kwota_odsetek,""), "")</f>
        <v>1362.0067028559331</v>
      </c>
      <c r="H204" s="3">
        <f ca="1">IFERROR(IF(Pożyczka_nie_jest_spłacona*Pożyczka_jest_spłacona,Saldo_końcowe,""), "")</f>
        <v>227136.46384729631</v>
      </c>
    </row>
    <row r="205" spans="2:8" x14ac:dyDescent="0.15">
      <c r="B205" s="4">
        <f ca="1">IFERROR(IF(Pożyczka_nie_jest_spłacona*Pożyczka_jest_spłacona,Numer_spłaty,""), "")</f>
        <v>197</v>
      </c>
      <c r="C205" s="2">
        <f ca="1">IFERROR(IF(Pożyczka_nie_jest_spłacona*Pożyczka_jest_spłacona,Data_spłaty,""), "")</f>
        <v>51338</v>
      </c>
      <c r="D205" s="3">
        <f ca="1">IFERROR(IF(Pożyczka_nie_jest_spłacona*Pożyczka_jest_spłacona,Wartość_pożyczki,""), "")</f>
        <v>227136.46384729631</v>
      </c>
      <c r="E205" s="3">
        <f ca="1">IFERROR(IF(Pożyczka_nie_jest_spłacona*Pożyczka_jest_spłacona,Miesięczna_spłata,""), "")</f>
        <v>2176.4554674291244</v>
      </c>
      <c r="F205" s="3">
        <f ca="1">IFERROR(IF(Pożyczka_nie_jest_spłacona*Pożyczka_jest_spłacona,Kapitał,""), "")</f>
        <v>819.31509594151612</v>
      </c>
      <c r="G205" s="3">
        <f ca="1">IFERROR(IF(Pożyczka_nie_jest_spłacona*Pożyczka_jest_spłacona,Kwota_odsetek,""), "")</f>
        <v>1357.1403714876085</v>
      </c>
      <c r="H205" s="3">
        <f ca="1">IFERROR(IF(Pożyczka_nie_jest_spłacona*Pożyczka_jest_spłacona,Saldo_końcowe,""), "")</f>
        <v>226317.14875135478</v>
      </c>
    </row>
    <row r="206" spans="2:8" x14ac:dyDescent="0.15">
      <c r="B206" s="4">
        <f ca="1">IFERROR(IF(Pożyczka_nie_jest_spłacona*Pożyczka_jest_spłacona,Numer_spłaty,""), "")</f>
        <v>198</v>
      </c>
      <c r="C206" s="2">
        <f ca="1">IFERROR(IF(Pożyczka_nie_jest_spłacona*Pożyczka_jest_spłacona,Data_spłaty,""), "")</f>
        <v>51369</v>
      </c>
      <c r="D206" s="3">
        <f ca="1">IFERROR(IF(Pożyczka_nie_jest_spłacona*Pożyczka_jest_spłacona,Wartość_pożyczki,""), "")</f>
        <v>226317.14875135478</v>
      </c>
      <c r="E206" s="3">
        <f ca="1">IFERROR(IF(Pożyczka_nie_jest_spłacona*Pożyczka_jest_spłacona,Miesięczna_spłata,""), "")</f>
        <v>2176.4554674291244</v>
      </c>
      <c r="F206" s="3">
        <f ca="1">IFERROR(IF(Pożyczka_nie_jest_spłacona*Pożyczka_jest_spłacona,Kapitał,""), "")</f>
        <v>824.21050363976656</v>
      </c>
      <c r="G206" s="3">
        <f ca="1">IFERROR(IF(Pożyczka_nie_jest_spłacona*Pożyczka_jest_spłacona,Kwota_odsetek,""), "")</f>
        <v>1352.2449637893578</v>
      </c>
      <c r="H206" s="3">
        <f ca="1">IFERROR(IF(Pożyczka_nie_jest_spłacona*Pożyczka_jest_spłacona,Saldo_końcowe,""), "")</f>
        <v>225492.93824771501</v>
      </c>
    </row>
    <row r="207" spans="2:8" x14ac:dyDescent="0.15">
      <c r="B207" s="4">
        <f ca="1">IFERROR(IF(Pożyczka_nie_jest_spłacona*Pożyczka_jest_spłacona,Numer_spłaty,""), "")</f>
        <v>199</v>
      </c>
      <c r="C207" s="2">
        <f ca="1">IFERROR(IF(Pożyczka_nie_jest_spłacona*Pożyczka_jest_spłacona,Data_spłaty,""), "")</f>
        <v>51400</v>
      </c>
      <c r="D207" s="3">
        <f ca="1">IFERROR(IF(Pożyczka_nie_jest_spłacona*Pożyczka_jest_spłacona,Wartość_pożyczki,""), "")</f>
        <v>225492.93824771501</v>
      </c>
      <c r="E207" s="3">
        <f ca="1">IFERROR(IF(Pożyczka_nie_jest_spłacona*Pożyczka_jest_spłacona,Miesięczna_spłata,""), "")</f>
        <v>2176.4554674291244</v>
      </c>
      <c r="F207" s="3">
        <f ca="1">IFERROR(IF(Pożyczka_nie_jest_spłacona*Pożyczka_jest_spłacona,Kapitał,""), "")</f>
        <v>829.13516139901424</v>
      </c>
      <c r="G207" s="3">
        <f ca="1">IFERROR(IF(Pożyczka_nie_jest_spłacona*Pożyczka_jest_spłacona,Kwota_odsetek,""), "")</f>
        <v>1347.3203060301105</v>
      </c>
      <c r="H207" s="3">
        <f ca="1">IFERROR(IF(Pożyczka_nie_jest_spłacona*Pożyczka_jest_spłacona,Saldo_końcowe,""), "")</f>
        <v>224663.80308631586</v>
      </c>
    </row>
    <row r="208" spans="2:8" x14ac:dyDescent="0.15">
      <c r="B208" s="4">
        <f ca="1">IFERROR(IF(Pożyczka_nie_jest_spłacona*Pożyczka_jest_spłacona,Numer_spłaty,""), "")</f>
        <v>200</v>
      </c>
      <c r="C208" s="2">
        <f ca="1">IFERROR(IF(Pożyczka_nie_jest_spłacona*Pożyczka_jest_spłacona,Data_spłaty,""), "")</f>
        <v>51430</v>
      </c>
      <c r="D208" s="3">
        <f ca="1">IFERROR(IF(Pożyczka_nie_jest_spłacona*Pożyczka_jest_spłacona,Wartość_pożyczki,""), "")</f>
        <v>224663.80308631586</v>
      </c>
      <c r="E208" s="3">
        <f ca="1">IFERROR(IF(Pożyczka_nie_jest_spłacona*Pożyczka_jest_spłacona,Miesięczna_spłata,""), "")</f>
        <v>2176.4554674291244</v>
      </c>
      <c r="F208" s="3">
        <f ca="1">IFERROR(IF(Pożyczka_nie_jest_spłacona*Pożyczka_jest_spłacona,Kapitał,""), "")</f>
        <v>834.08924398837337</v>
      </c>
      <c r="G208" s="3">
        <f ca="1">IFERROR(IF(Pożyczka_nie_jest_spłacona*Pożyczka_jest_spłacona,Kwota_odsetek,""), "")</f>
        <v>1342.3662234407511</v>
      </c>
      <c r="H208" s="3">
        <f ca="1">IFERROR(IF(Pożyczka_nie_jest_spłacona*Pożyczka_jest_spłacona,Saldo_końcowe,""), "")</f>
        <v>223829.71384232736</v>
      </c>
    </row>
    <row r="209" spans="2:8" x14ac:dyDescent="0.15">
      <c r="B209" s="4">
        <f ca="1">IFERROR(IF(Pożyczka_nie_jest_spłacona*Pożyczka_jest_spłacona,Numer_spłaty,""), "")</f>
        <v>201</v>
      </c>
      <c r="C209" s="2">
        <f ca="1">IFERROR(IF(Pożyczka_nie_jest_spłacona*Pożyczka_jest_spłacona,Data_spłaty,""), "")</f>
        <v>51461</v>
      </c>
      <c r="D209" s="3">
        <f ca="1">IFERROR(IF(Pożyczka_nie_jest_spłacona*Pożyczka_jest_spłacona,Wartość_pożyczki,""), "")</f>
        <v>223829.71384232736</v>
      </c>
      <c r="E209" s="3">
        <f ca="1">IFERROR(IF(Pożyczka_nie_jest_spłacona*Pożyczka_jest_spłacona,Miesięczna_spłata,""), "")</f>
        <v>2176.4554674291244</v>
      </c>
      <c r="F209" s="3">
        <f ca="1">IFERROR(IF(Pożyczka_nie_jest_spłacona*Pożyczka_jest_spłacona,Kapitał,""), "")</f>
        <v>839.07292722120383</v>
      </c>
      <c r="G209" s="3">
        <f ca="1">IFERROR(IF(Pożyczka_nie_jest_spłacona*Pożyczka_jest_spłacona,Kwota_odsetek,""), "")</f>
        <v>1337.3825402079208</v>
      </c>
      <c r="H209" s="3">
        <f ca="1">IFERROR(IF(Pożyczka_nie_jest_spłacona*Pożyczka_jest_spłacona,Saldo_końcowe,""), "")</f>
        <v>222990.64091510617</v>
      </c>
    </row>
    <row r="210" spans="2:8" x14ac:dyDescent="0.15">
      <c r="B210" s="4">
        <f ca="1">IFERROR(IF(Pożyczka_nie_jest_spłacona*Pożyczka_jest_spłacona,Numer_spłaty,""), "")</f>
        <v>202</v>
      </c>
      <c r="C210" s="2">
        <f ca="1">IFERROR(IF(Pożyczka_nie_jest_spłacona*Pożyczka_jest_spłacona,Data_spłaty,""), "")</f>
        <v>51491</v>
      </c>
      <c r="D210" s="3">
        <f ca="1">IFERROR(IF(Pożyczka_nie_jest_spłacona*Pożyczka_jest_spłacona,Wartość_pożyczki,""), "")</f>
        <v>222990.64091510617</v>
      </c>
      <c r="E210" s="3">
        <f ca="1">IFERROR(IF(Pożyczka_nie_jest_spłacona*Pożyczka_jest_spłacona,Miesięczna_spłata,""), "")</f>
        <v>2176.4554674291244</v>
      </c>
      <c r="F210" s="3">
        <f ca="1">IFERROR(IF(Pożyczka_nie_jest_spłacona*Pożyczka_jest_spłacona,Kapitał,""), "")</f>
        <v>844.08638796135062</v>
      </c>
      <c r="G210" s="3">
        <f ca="1">IFERROR(IF(Pożyczka_nie_jest_spłacona*Pożyczka_jest_spłacona,Kwota_odsetek,""), "")</f>
        <v>1332.3690794677739</v>
      </c>
      <c r="H210" s="3">
        <f ca="1">IFERROR(IF(Pożyczka_nie_jest_spłacona*Pożyczka_jest_spłacona,Saldo_końcowe,""), "")</f>
        <v>222146.55452714476</v>
      </c>
    </row>
    <row r="211" spans="2:8" x14ac:dyDescent="0.15">
      <c r="B211" s="4">
        <f ca="1">IFERROR(IF(Pożyczka_nie_jest_spłacona*Pożyczka_jest_spłacona,Numer_spłaty,""), "")</f>
        <v>203</v>
      </c>
      <c r="C211" s="2">
        <f ca="1">IFERROR(IF(Pożyczka_nie_jest_spłacona*Pożyczka_jest_spłacona,Data_spłaty,""), "")</f>
        <v>51522</v>
      </c>
      <c r="D211" s="3">
        <f ca="1">IFERROR(IF(Pożyczka_nie_jest_spłacona*Pożyczka_jest_spłacona,Wartość_pożyczki,""), "")</f>
        <v>222146.55452714476</v>
      </c>
      <c r="E211" s="3">
        <f ca="1">IFERROR(IF(Pożyczka_nie_jest_spłacona*Pożyczka_jest_spłacona,Miesięczna_spłata,""), "")</f>
        <v>2176.4554674291244</v>
      </c>
      <c r="F211" s="3">
        <f ca="1">IFERROR(IF(Pożyczka_nie_jest_spłacona*Pożyczka_jest_spłacona,Kapitał,""), "")</f>
        <v>849.12980412941965</v>
      </c>
      <c r="G211" s="3">
        <f ca="1">IFERROR(IF(Pożyczka_nie_jest_spłacona*Pożyczka_jest_spłacona,Kwota_odsetek,""), "")</f>
        <v>1327.3256632997047</v>
      </c>
      <c r="H211" s="3">
        <f ca="1">IFERROR(IF(Pożyczka_nie_jest_spłacona*Pożyczka_jest_spłacona,Saldo_końcowe,""), "")</f>
        <v>221297.42472301552</v>
      </c>
    </row>
    <row r="212" spans="2:8" x14ac:dyDescent="0.15">
      <c r="B212" s="4">
        <f ca="1">IFERROR(IF(Pożyczka_nie_jest_spłacona*Pożyczka_jest_spłacona,Numer_spłaty,""), "")</f>
        <v>204</v>
      </c>
      <c r="C212" s="2">
        <f ca="1">IFERROR(IF(Pożyczka_nie_jest_spłacona*Pożyczka_jest_spłacona,Data_spłaty,""), "")</f>
        <v>51553</v>
      </c>
      <c r="D212" s="3">
        <f ca="1">IFERROR(IF(Pożyczka_nie_jest_spłacona*Pożyczka_jest_spłacona,Wartość_pożyczki,""), "")</f>
        <v>221297.42472301552</v>
      </c>
      <c r="E212" s="3">
        <f ca="1">IFERROR(IF(Pożyczka_nie_jest_spłacona*Pożyczka_jest_spłacona,Miesięczna_spłata,""), "")</f>
        <v>2176.4554674291244</v>
      </c>
      <c r="F212" s="3">
        <f ca="1">IFERROR(IF(Pożyczka_nie_jest_spłacona*Pożyczka_jest_spłacona,Kapitał,""), "")</f>
        <v>854.20335470909299</v>
      </c>
      <c r="G212" s="3">
        <f ca="1">IFERROR(IF(Pożyczka_nie_jest_spłacona*Pożyczka_jest_spłacona,Kwota_odsetek,""), "")</f>
        <v>1322.2521127200316</v>
      </c>
      <c r="H212" s="3">
        <f ca="1">IFERROR(IF(Pożyczka_nie_jest_spłacona*Pożyczka_jest_spłacona,Saldo_końcowe,""), "")</f>
        <v>220443.22136830632</v>
      </c>
    </row>
    <row r="213" spans="2:8" x14ac:dyDescent="0.15">
      <c r="B213" s="4">
        <f ca="1">IFERROR(IF(Pożyczka_nie_jest_spłacona*Pożyczka_jest_spłacona,Numer_spłaty,""), "")</f>
        <v>205</v>
      </c>
      <c r="C213" s="2">
        <f ca="1">IFERROR(IF(Pożyczka_nie_jest_spłacona*Pożyczka_jest_spłacona,Data_spłaty,""), "")</f>
        <v>51581</v>
      </c>
      <c r="D213" s="3">
        <f ca="1">IFERROR(IF(Pożyczka_nie_jest_spłacona*Pożyczka_jest_spłacona,Wartość_pożyczki,""), "")</f>
        <v>220443.22136830632</v>
      </c>
      <c r="E213" s="3">
        <f ca="1">IFERROR(IF(Pożyczka_nie_jest_spłacona*Pożyczka_jest_spłacona,Miesięczna_spłata,""), "")</f>
        <v>2176.4554674291244</v>
      </c>
      <c r="F213" s="3">
        <f ca="1">IFERROR(IF(Pożyczka_nie_jest_spłacona*Pożyczka_jest_spłacona,Kapitał,""), "")</f>
        <v>859.30721975347979</v>
      </c>
      <c r="G213" s="3">
        <f ca="1">IFERROR(IF(Pożyczka_nie_jest_spłacona*Pożyczka_jest_spłacona,Kwota_odsetek,""), "")</f>
        <v>1317.1482476756448</v>
      </c>
      <c r="H213" s="3">
        <f ca="1">IFERROR(IF(Pożyczka_nie_jest_spłacona*Pożyczka_jest_spłacona,Saldo_końcowe,""), "")</f>
        <v>219583.91414855281</v>
      </c>
    </row>
    <row r="214" spans="2:8" x14ac:dyDescent="0.15">
      <c r="B214" s="4">
        <f ca="1">IFERROR(IF(Pożyczka_nie_jest_spłacona*Pożyczka_jest_spłacona,Numer_spłaty,""), "")</f>
        <v>206</v>
      </c>
      <c r="C214" s="2">
        <f ca="1">IFERROR(IF(Pożyczka_nie_jest_spłacona*Pożyczka_jest_spłacona,Data_spłaty,""), "")</f>
        <v>51612</v>
      </c>
      <c r="D214" s="3">
        <f ca="1">IFERROR(IF(Pożyczka_nie_jest_spłacona*Pożyczka_jest_spłacona,Wartość_pożyczki,""), "")</f>
        <v>219583.91414855281</v>
      </c>
      <c r="E214" s="3">
        <f ca="1">IFERROR(IF(Pożyczka_nie_jest_spłacona*Pożyczka_jest_spłacona,Miesięczna_spłata,""), "")</f>
        <v>2176.4554674291244</v>
      </c>
      <c r="F214" s="3">
        <f ca="1">IFERROR(IF(Pożyczka_nie_jest_spłacona*Pożyczka_jest_spłacona,Kapitał,""), "")</f>
        <v>864.44158039150682</v>
      </c>
      <c r="G214" s="3">
        <f ca="1">IFERROR(IF(Pożyczka_nie_jest_spłacona*Pożyczka_jest_spłacona,Kwota_odsetek,""), "")</f>
        <v>1312.0138870376177</v>
      </c>
      <c r="H214" s="3">
        <f ca="1">IFERROR(IF(Pożyczka_nie_jest_spłacona*Pożyczka_jest_spłacona,Saldo_końcowe,""), "")</f>
        <v>218719.47256816132</v>
      </c>
    </row>
    <row r="215" spans="2:8" x14ac:dyDescent="0.15">
      <c r="B215" s="4">
        <f ca="1">IFERROR(IF(Pożyczka_nie_jest_spłacona*Pożyczka_jest_spłacona,Numer_spłaty,""), "")</f>
        <v>207</v>
      </c>
      <c r="C215" s="2">
        <f ca="1">IFERROR(IF(Pożyczka_nie_jest_spłacona*Pożyczka_jest_spłacona,Data_spłaty,""), "")</f>
        <v>51642</v>
      </c>
      <c r="D215" s="3">
        <f ca="1">IFERROR(IF(Pożyczka_nie_jest_spłacona*Pożyczka_jest_spłacona,Wartość_pożyczki,""), "")</f>
        <v>218719.47256816132</v>
      </c>
      <c r="E215" s="3">
        <f ca="1">IFERROR(IF(Pożyczka_nie_jest_spłacona*Pożyczka_jest_spłacona,Miesięczna_spłata,""), "")</f>
        <v>2176.4554674291244</v>
      </c>
      <c r="F215" s="3">
        <f ca="1">IFERROR(IF(Pożyczka_nie_jest_spłacona*Pożyczka_jest_spłacona,Kapitał,""), "")</f>
        <v>869.60661883434591</v>
      </c>
      <c r="G215" s="3">
        <f ca="1">IFERROR(IF(Pożyczka_nie_jest_spłacona*Pożyczka_jest_spłacona,Kwota_odsetek,""), "")</f>
        <v>1306.8488485947782</v>
      </c>
      <c r="H215" s="3">
        <f ca="1">IFERROR(IF(Pożyczka_nie_jest_spłacona*Pożyczka_jest_spłacona,Saldo_końcowe,""), "")</f>
        <v>217849.86594932701</v>
      </c>
    </row>
    <row r="216" spans="2:8" x14ac:dyDescent="0.15">
      <c r="B216" s="4">
        <f ca="1">IFERROR(IF(Pożyczka_nie_jest_spłacona*Pożyczka_jest_spłacona,Numer_spłaty,""), "")</f>
        <v>208</v>
      </c>
      <c r="C216" s="2">
        <f ca="1">IFERROR(IF(Pożyczka_nie_jest_spłacona*Pożyczka_jest_spłacona,Data_spłaty,""), "")</f>
        <v>51673</v>
      </c>
      <c r="D216" s="3">
        <f ca="1">IFERROR(IF(Pożyczka_nie_jest_spłacona*Pożyczka_jest_spłacona,Wartość_pożyczki,""), "")</f>
        <v>217849.86594932701</v>
      </c>
      <c r="E216" s="3">
        <f ca="1">IFERROR(IF(Pożyczka_nie_jest_spłacona*Pożyczka_jest_spłacona,Miesięczna_spłata,""), "")</f>
        <v>2176.4554674291244</v>
      </c>
      <c r="F216" s="3">
        <f ca="1">IFERROR(IF(Pożyczka_nie_jest_spłacona*Pożyczka_jest_spłacona,Kapitał,""), "")</f>
        <v>874.80251838188133</v>
      </c>
      <c r="G216" s="3">
        <f ca="1">IFERROR(IF(Pożyczka_nie_jest_spłacona*Pożyczka_jest_spłacona,Kwota_odsetek,""), "")</f>
        <v>1301.6529490472433</v>
      </c>
      <c r="H216" s="3">
        <f ca="1">IFERROR(IF(Pożyczka_nie_jest_spłacona*Pożyczka_jest_spłacona,Saldo_końcowe,""), "")</f>
        <v>216975.06343094492</v>
      </c>
    </row>
    <row r="217" spans="2:8" x14ac:dyDescent="0.15">
      <c r="B217" s="4">
        <f ca="1">IFERROR(IF(Pożyczka_nie_jest_spłacona*Pożyczka_jest_spłacona,Numer_spłaty,""), "")</f>
        <v>209</v>
      </c>
      <c r="C217" s="2">
        <f ca="1">IFERROR(IF(Pożyczka_nie_jest_spłacona*Pożyczka_jest_spłacona,Data_spłaty,""), "")</f>
        <v>51703</v>
      </c>
      <c r="D217" s="3">
        <f ca="1">IFERROR(IF(Pożyczka_nie_jest_spłacona*Pożyczka_jest_spłacona,Wartość_pożyczki,""), "")</f>
        <v>216975.06343094492</v>
      </c>
      <c r="E217" s="3">
        <f ca="1">IFERROR(IF(Pożyczka_nie_jest_spłacona*Pożyczka_jest_spłacona,Miesięczna_spłata,""), "")</f>
        <v>2176.4554674291244</v>
      </c>
      <c r="F217" s="3">
        <f ca="1">IFERROR(IF(Pożyczka_nie_jest_spłacona*Pożyczka_jest_spłacona,Kapitał,""), "")</f>
        <v>880.02946342921302</v>
      </c>
      <c r="G217" s="3">
        <f ca="1">IFERROR(IF(Pożyczka_nie_jest_spłacona*Pożyczka_jest_spłacona,Kwota_odsetek,""), "")</f>
        <v>1296.4260039999115</v>
      </c>
      <c r="H217" s="3">
        <f ca="1">IFERROR(IF(Pożyczka_nie_jest_spłacona*Pożyczka_jest_spłacona,Saldo_końcowe,""), "")</f>
        <v>216095.03396751592</v>
      </c>
    </row>
    <row r="218" spans="2:8" x14ac:dyDescent="0.15">
      <c r="B218" s="4">
        <f ca="1">IFERROR(IF(Pożyczka_nie_jest_spłacona*Pożyczka_jest_spłacona,Numer_spłaty,""), "")</f>
        <v>210</v>
      </c>
      <c r="C218" s="2">
        <f ca="1">IFERROR(IF(Pożyczka_nie_jest_spłacona*Pożyczka_jest_spłacona,Data_spłaty,""), "")</f>
        <v>51734</v>
      </c>
      <c r="D218" s="3">
        <f ca="1">IFERROR(IF(Pożyczka_nie_jest_spłacona*Pożyczka_jest_spłacona,Wartość_pożyczki,""), "")</f>
        <v>216095.03396751592</v>
      </c>
      <c r="E218" s="3">
        <f ca="1">IFERROR(IF(Pożyczka_nie_jest_spłacona*Pożyczka_jest_spłacona,Miesięczna_spłata,""), "")</f>
        <v>2176.4554674291244</v>
      </c>
      <c r="F218" s="3">
        <f ca="1">IFERROR(IF(Pożyczka_nie_jest_spłacona*Pożyczka_jest_spłacona,Kapitał,""), "")</f>
        <v>885.2876394732026</v>
      </c>
      <c r="G218" s="3">
        <f ca="1">IFERROR(IF(Pożyczka_nie_jest_spłacona*Pożyczka_jest_spłacona,Kwota_odsetek,""), "")</f>
        <v>1291.1678279559217</v>
      </c>
      <c r="H218" s="3">
        <f ca="1">IFERROR(IF(Pożyczka_nie_jest_spłacona*Pożyczka_jest_spłacona,Saldo_końcowe,""), "")</f>
        <v>215209.74632804247</v>
      </c>
    </row>
    <row r="219" spans="2:8" x14ac:dyDescent="0.15">
      <c r="B219" s="4">
        <f ca="1">IFERROR(IF(Pożyczka_nie_jest_spłacona*Pożyczka_jest_spłacona,Numer_spłaty,""), "")</f>
        <v>211</v>
      </c>
      <c r="C219" s="2">
        <f ca="1">IFERROR(IF(Pożyczka_nie_jest_spłacona*Pożyczka_jest_spłacona,Data_spłaty,""), "")</f>
        <v>51765</v>
      </c>
      <c r="D219" s="3">
        <f ca="1">IFERROR(IF(Pożyczka_nie_jest_spłacona*Pożyczka_jest_spłacona,Wartość_pożyczki,""), "")</f>
        <v>215209.74632804247</v>
      </c>
      <c r="E219" s="3">
        <f ca="1">IFERROR(IF(Pożyczka_nie_jest_spłacona*Pożyczka_jest_spłacona,Miesięczna_spłata,""), "")</f>
        <v>2176.4554674291244</v>
      </c>
      <c r="F219" s="3">
        <f ca="1">IFERROR(IF(Pożyczka_nie_jest_spłacona*Pożyczka_jest_spłacona,Kapitał,""), "")</f>
        <v>890.57723311905499</v>
      </c>
      <c r="G219" s="3">
        <f ca="1">IFERROR(IF(Pożyczka_nie_jest_spłacona*Pożyczka_jest_spłacona,Kwota_odsetek,""), "")</f>
        <v>1285.8782343100693</v>
      </c>
      <c r="H219" s="3">
        <f ca="1">IFERROR(IF(Pożyczka_nie_jest_spłacona*Pożyczka_jest_spłacona,Saldo_końcowe,""), "")</f>
        <v>214319.16909492353</v>
      </c>
    </row>
    <row r="220" spans="2:8" x14ac:dyDescent="0.15">
      <c r="B220" s="4">
        <f ca="1">IFERROR(IF(Pożyczka_nie_jest_spłacona*Pożyczka_jest_spłacona,Numer_spłaty,""), "")</f>
        <v>212</v>
      </c>
      <c r="C220" s="2">
        <f ca="1">IFERROR(IF(Pożyczka_nie_jest_spłacona*Pożyczka_jest_spłacona,Data_spłaty,""), "")</f>
        <v>51795</v>
      </c>
      <c r="D220" s="3">
        <f ca="1">IFERROR(IF(Pożyczka_nie_jest_spłacona*Pożyczka_jest_spłacona,Wartość_pożyczki,""), "")</f>
        <v>214319.16909492353</v>
      </c>
      <c r="E220" s="3">
        <f ca="1">IFERROR(IF(Pożyczka_nie_jest_spłacona*Pożyczka_jest_spłacona,Miesięczna_spłata,""), "")</f>
        <v>2176.4554674291244</v>
      </c>
      <c r="F220" s="3">
        <f ca="1">IFERROR(IF(Pożyczka_nie_jest_spłacona*Pożyczka_jest_spłacona,Kapitał,""), "")</f>
        <v>895.8984320869414</v>
      </c>
      <c r="G220" s="3">
        <f ca="1">IFERROR(IF(Pożyczka_nie_jest_spłacona*Pożyczka_jest_spłacona,Kwota_odsetek,""), "")</f>
        <v>1280.5570353421831</v>
      </c>
      <c r="H220" s="3">
        <f ca="1">IFERROR(IF(Pożyczka_nie_jest_spłacona*Pożyczka_jest_spłacona,Saldo_końcowe,""), "")</f>
        <v>213423.2706628365</v>
      </c>
    </row>
    <row r="221" spans="2:8" x14ac:dyDescent="0.15">
      <c r="B221" s="4">
        <f ca="1">IFERROR(IF(Pożyczka_nie_jest_spłacona*Pożyczka_jest_spłacona,Numer_spłaty,""), "")</f>
        <v>213</v>
      </c>
      <c r="C221" s="2">
        <f ca="1">IFERROR(IF(Pożyczka_nie_jest_spłacona*Pożyczka_jest_spłacona,Data_spłaty,""), "")</f>
        <v>51826</v>
      </c>
      <c r="D221" s="3">
        <f ca="1">IFERROR(IF(Pożyczka_nie_jest_spłacona*Pożyczka_jest_spłacona,Wartość_pożyczki,""), "")</f>
        <v>213423.2706628365</v>
      </c>
      <c r="E221" s="3">
        <f ca="1">IFERROR(IF(Pożyczka_nie_jest_spłacona*Pożyczka_jest_spłacona,Miesięczna_spłata,""), "")</f>
        <v>2176.4554674291244</v>
      </c>
      <c r="F221" s="3">
        <f ca="1">IFERROR(IF(Pożyczka_nie_jest_spłacona*Pożyczka_jest_spłacona,Kapitał,""), "")</f>
        <v>901.25142521866076</v>
      </c>
      <c r="G221" s="3">
        <f ca="1">IFERROR(IF(Pożyczka_nie_jest_spłacona*Pożyczka_jest_spłacona,Kwota_odsetek,""), "")</f>
        <v>1275.2040422104635</v>
      </c>
      <c r="H221" s="3">
        <f ca="1">IFERROR(IF(Pożyczka_nie_jest_spłacona*Pożyczka_jest_spłacona,Saldo_końcowe,""), "")</f>
        <v>212522.01923761796</v>
      </c>
    </row>
    <row r="222" spans="2:8" x14ac:dyDescent="0.15">
      <c r="B222" s="4">
        <f ca="1">IFERROR(IF(Pożyczka_nie_jest_spłacona*Pożyczka_jest_spłacona,Numer_spłaty,""), "")</f>
        <v>214</v>
      </c>
      <c r="C222" s="2">
        <f ca="1">IFERROR(IF(Pożyczka_nie_jest_spłacona*Pożyczka_jest_spłacona,Data_spłaty,""), "")</f>
        <v>51856</v>
      </c>
      <c r="D222" s="3">
        <f ca="1">IFERROR(IF(Pożyczka_nie_jest_spłacona*Pożyczka_jest_spłacona,Wartość_pożyczki,""), "")</f>
        <v>212522.01923761796</v>
      </c>
      <c r="E222" s="3">
        <f ca="1">IFERROR(IF(Pożyczka_nie_jest_spłacona*Pożyczka_jest_spłacona,Miesięczna_spłata,""), "")</f>
        <v>2176.4554674291244</v>
      </c>
      <c r="F222" s="3">
        <f ca="1">IFERROR(IF(Pożyczka_nie_jest_spłacona*Pożyczka_jest_spłacona,Kapitał,""), "")</f>
        <v>906.63640248434228</v>
      </c>
      <c r="G222" s="3">
        <f ca="1">IFERROR(IF(Pożyczka_nie_jest_spłacona*Pożyczka_jest_spłacona,Kwota_odsetek,""), "")</f>
        <v>1269.8190649447824</v>
      </c>
      <c r="H222" s="3">
        <f ca="1">IFERROR(IF(Pożyczka_nie_jest_spłacona*Pożyczka_jest_spłacona,Saldo_końcowe,""), "")</f>
        <v>211615.38283513358</v>
      </c>
    </row>
    <row r="223" spans="2:8" x14ac:dyDescent="0.15">
      <c r="B223" s="4">
        <f ca="1">IFERROR(IF(Pożyczka_nie_jest_spłacona*Pożyczka_jest_spłacona,Numer_spłaty,""), "")</f>
        <v>215</v>
      </c>
      <c r="C223" s="2">
        <f ca="1">IFERROR(IF(Pożyczka_nie_jest_spłacona*Pożyczka_jest_spłacona,Data_spłaty,""), "")</f>
        <v>51887</v>
      </c>
      <c r="D223" s="3">
        <f ca="1">IFERROR(IF(Pożyczka_nie_jest_spłacona*Pożyczka_jest_spłacona,Wartość_pożyczki,""), "")</f>
        <v>211615.38283513358</v>
      </c>
      <c r="E223" s="3">
        <f ca="1">IFERROR(IF(Pożyczka_nie_jest_spłacona*Pożyczka_jest_spłacona,Miesięczna_spłata,""), "")</f>
        <v>2176.4554674291244</v>
      </c>
      <c r="F223" s="3">
        <f ca="1">IFERROR(IF(Pożyczka_nie_jest_spłacona*Pożyczka_jest_spłacona,Kapitał,""), "")</f>
        <v>912.05355498918618</v>
      </c>
      <c r="G223" s="3">
        <f ca="1">IFERROR(IF(Pożyczka_nie_jest_spłacona*Pożyczka_jest_spłacona,Kwota_odsetek,""), "")</f>
        <v>1264.4019124399383</v>
      </c>
      <c r="H223" s="3">
        <f ca="1">IFERROR(IF(Pożyczka_nie_jest_spłacona*Pożyczka_jest_spłacona,Saldo_końcowe,""), "")</f>
        <v>210703.3292801443</v>
      </c>
    </row>
    <row r="224" spans="2:8" x14ac:dyDescent="0.15">
      <c r="B224" s="4">
        <f ca="1">IFERROR(IF(Pożyczka_nie_jest_spłacona*Pożyczka_jest_spłacona,Numer_spłaty,""), "")</f>
        <v>216</v>
      </c>
      <c r="C224" s="2">
        <f ca="1">IFERROR(IF(Pożyczka_nie_jest_spłacona*Pożyczka_jest_spłacona,Data_spłaty,""), "")</f>
        <v>51918</v>
      </c>
      <c r="D224" s="3">
        <f ca="1">IFERROR(IF(Pożyczka_nie_jest_spłacona*Pożyczka_jest_spłacona,Wartość_pożyczki,""), "")</f>
        <v>210703.3292801443</v>
      </c>
      <c r="E224" s="3">
        <f ca="1">IFERROR(IF(Pożyczka_nie_jest_spłacona*Pożyczka_jest_spłacona,Miesięczna_spłata,""), "")</f>
        <v>2176.4554674291244</v>
      </c>
      <c r="F224" s="3">
        <f ca="1">IFERROR(IF(Pożyczka_nie_jest_spłacona*Pożyczka_jest_spłacona,Kapitał,""), "")</f>
        <v>917.50307498024654</v>
      </c>
      <c r="G224" s="3">
        <f ca="1">IFERROR(IF(Pożyczka_nie_jest_spłacona*Pożyczka_jest_spłacona,Kwota_odsetek,""), "")</f>
        <v>1258.9523924488778</v>
      </c>
      <c r="H224" s="3">
        <f ca="1">IFERROR(IF(Pożyczka_nie_jest_spłacona*Pożyczka_jest_spłacona,Saldo_końcowe,""), "")</f>
        <v>209785.82620516396</v>
      </c>
    </row>
    <row r="225" spans="2:8" x14ac:dyDescent="0.15">
      <c r="B225" s="4">
        <f ca="1">IFERROR(IF(Pożyczka_nie_jest_spłacona*Pożyczka_jest_spłacona,Numer_spłaty,""), "")</f>
        <v>217</v>
      </c>
      <c r="C225" s="2">
        <f ca="1">IFERROR(IF(Pożyczka_nie_jest_spłacona*Pożyczka_jest_spłacona,Data_spłaty,""), "")</f>
        <v>51946</v>
      </c>
      <c r="D225" s="3">
        <f ca="1">IFERROR(IF(Pożyczka_nie_jest_spłacona*Pożyczka_jest_spłacona,Wartość_pożyczki,""), "")</f>
        <v>209785.82620516396</v>
      </c>
      <c r="E225" s="3">
        <f ca="1">IFERROR(IF(Pożyczka_nie_jest_spłacona*Pożyczka_jest_spłacona,Miesięczna_spłata,""), "")</f>
        <v>2176.4554674291244</v>
      </c>
      <c r="F225" s="3">
        <f ca="1">IFERROR(IF(Pożyczka_nie_jest_spłacona*Pożyczka_jest_spłacona,Kapitał,""), "")</f>
        <v>922.98515585325356</v>
      </c>
      <c r="G225" s="3">
        <f ca="1">IFERROR(IF(Pożyczka_nie_jest_spłacona*Pożyczka_jest_spłacona,Kwota_odsetek,""), "")</f>
        <v>1253.4703115758712</v>
      </c>
      <c r="H225" s="3">
        <f ca="1">IFERROR(IF(Pożyczka_nie_jest_spłacona*Pożyczka_jest_spłacona,Saldo_końcowe,""), "")</f>
        <v>208862.84104931063</v>
      </c>
    </row>
    <row r="226" spans="2:8" x14ac:dyDescent="0.15">
      <c r="B226" s="4">
        <f ca="1">IFERROR(IF(Pożyczka_nie_jest_spłacona*Pożyczka_jest_spłacona,Numer_spłaty,""), "")</f>
        <v>218</v>
      </c>
      <c r="C226" s="2">
        <f ca="1">IFERROR(IF(Pożyczka_nie_jest_spłacona*Pożyczka_jest_spłacona,Data_spłaty,""), "")</f>
        <v>51977</v>
      </c>
      <c r="D226" s="3">
        <f ca="1">IFERROR(IF(Pożyczka_nie_jest_spłacona*Pożyczka_jest_spłacona,Wartość_pożyczki,""), "")</f>
        <v>208862.84104931063</v>
      </c>
      <c r="E226" s="3">
        <f ca="1">IFERROR(IF(Pożyczka_nie_jest_spłacona*Pożyczka_jest_spłacona,Miesięczna_spłata,""), "")</f>
        <v>2176.4554674291244</v>
      </c>
      <c r="F226" s="3">
        <f ca="1">IFERROR(IF(Pożyczka_nie_jest_spłacona*Pożyczka_jest_spłacona,Kapitał,""), "")</f>
        <v>928.49999215947685</v>
      </c>
      <c r="G226" s="3">
        <f ca="1">IFERROR(IF(Pożyczka_nie_jest_spłacona*Pożyczka_jest_spłacona,Kwota_odsetek,""), "")</f>
        <v>1247.9554752696476</v>
      </c>
      <c r="H226" s="3">
        <f ca="1">IFERROR(IF(Pożyczka_nie_jest_spłacona*Pożyczka_jest_spłacona,Saldo_końcowe,""), "")</f>
        <v>207934.34105715109</v>
      </c>
    </row>
    <row r="227" spans="2:8" x14ac:dyDescent="0.15">
      <c r="B227" s="4">
        <f ca="1">IFERROR(IF(Pożyczka_nie_jest_spłacona*Pożyczka_jest_spłacona,Numer_spłaty,""), "")</f>
        <v>219</v>
      </c>
      <c r="C227" s="2">
        <f ca="1">IFERROR(IF(Pożyczka_nie_jest_spłacona*Pożyczka_jest_spłacona,Data_spłaty,""), "")</f>
        <v>52007</v>
      </c>
      <c r="D227" s="3">
        <f ca="1">IFERROR(IF(Pożyczka_nie_jest_spłacona*Pożyczka_jest_spłacona,Wartość_pożyczki,""), "")</f>
        <v>207934.34105715109</v>
      </c>
      <c r="E227" s="3">
        <f ca="1">IFERROR(IF(Pożyczka_nie_jest_spłacona*Pożyczka_jest_spłacona,Miesięczna_spłata,""), "")</f>
        <v>2176.4554674291244</v>
      </c>
      <c r="F227" s="3">
        <f ca="1">IFERROR(IF(Pożyczka_nie_jest_spłacona*Pożyczka_jest_spłacona,Kapitał,""), "")</f>
        <v>934.0477796126296</v>
      </c>
      <c r="G227" s="3">
        <f ca="1">IFERROR(IF(Pożyczka_nie_jest_spłacona*Pożyczka_jest_spłacona,Kwota_odsetek,""), "")</f>
        <v>1242.4076878164949</v>
      </c>
      <c r="H227" s="3">
        <f ca="1">IFERROR(IF(Pożyczka_nie_jest_spłacona*Pożyczka_jest_spłacona,Saldo_końcowe,""), "")</f>
        <v>207000.29327753838</v>
      </c>
    </row>
    <row r="228" spans="2:8" x14ac:dyDescent="0.15">
      <c r="B228" s="4">
        <f ca="1">IFERROR(IF(Pożyczka_nie_jest_spłacona*Pożyczka_jest_spłacona,Numer_spłaty,""), "")</f>
        <v>220</v>
      </c>
      <c r="C228" s="2">
        <f ca="1">IFERROR(IF(Pożyczka_nie_jest_spłacona*Pożyczka_jest_spłacona,Data_spłaty,""), "")</f>
        <v>52038</v>
      </c>
      <c r="D228" s="3">
        <f ca="1">IFERROR(IF(Pożyczka_nie_jest_spłacona*Pożyczka_jest_spłacona,Wartość_pożyczki,""), "")</f>
        <v>207000.29327753838</v>
      </c>
      <c r="E228" s="3">
        <f ca="1">IFERROR(IF(Pożyczka_nie_jest_spłacona*Pożyczka_jest_spłacona,Miesięczna_spłata,""), "")</f>
        <v>2176.4554674291244</v>
      </c>
      <c r="F228" s="3">
        <f ca="1">IFERROR(IF(Pożyczka_nie_jest_spłacona*Pożyczka_jest_spłacona,Kapitał,""), "")</f>
        <v>939.62871509581521</v>
      </c>
      <c r="G228" s="3">
        <f ca="1">IFERROR(IF(Pożyczka_nie_jest_spłacona*Pożyczka_jest_spłacona,Kwota_odsetek,""), "")</f>
        <v>1236.8267523333093</v>
      </c>
      <c r="H228" s="3">
        <f ca="1">IFERROR(IF(Pożyczka_nie_jest_spłacona*Pożyczka_jest_spłacona,Saldo_końcowe,""), "")</f>
        <v>206060.66456244257</v>
      </c>
    </row>
    <row r="229" spans="2:8" x14ac:dyDescent="0.15">
      <c r="B229" s="4">
        <f ca="1">IFERROR(IF(Pożyczka_nie_jest_spłacona*Pożyczka_jest_spłacona,Numer_spłaty,""), "")</f>
        <v>221</v>
      </c>
      <c r="C229" s="2">
        <f ca="1">IFERROR(IF(Pożyczka_nie_jest_spłacona*Pożyczka_jest_spłacona,Data_spłaty,""), "")</f>
        <v>52068</v>
      </c>
      <c r="D229" s="3">
        <f ca="1">IFERROR(IF(Pożyczka_nie_jest_spłacona*Pożyczka_jest_spłacona,Wartość_pożyczki,""), "")</f>
        <v>206060.66456244257</v>
      </c>
      <c r="E229" s="3">
        <f ca="1">IFERROR(IF(Pożyczka_nie_jest_spłacona*Pożyczka_jest_spłacona,Miesięczna_spłata,""), "")</f>
        <v>2176.4554674291244</v>
      </c>
      <c r="F229" s="3">
        <f ca="1">IFERROR(IF(Pożyczka_nie_jest_spłacona*Pożyczka_jest_spłacona,Kapitał,""), "")</f>
        <v>945.24299666851266</v>
      </c>
      <c r="G229" s="3">
        <f ca="1">IFERROR(IF(Pożyczka_nie_jest_spłacona*Pożyczka_jest_spłacona,Kwota_odsetek,""), "")</f>
        <v>1231.212470760612</v>
      </c>
      <c r="H229" s="3">
        <f ca="1">IFERROR(IF(Pożyczka_nie_jest_spłacona*Pożyczka_jest_spłacona,Saldo_końcowe,""), "")</f>
        <v>205115.42156577401</v>
      </c>
    </row>
    <row r="230" spans="2:8" x14ac:dyDescent="0.15">
      <c r="B230" s="4">
        <f ca="1">IFERROR(IF(Pożyczka_nie_jest_spłacona*Pożyczka_jest_spłacona,Numer_spłaty,""), "")</f>
        <v>222</v>
      </c>
      <c r="C230" s="2">
        <f ca="1">IFERROR(IF(Pożyczka_nie_jest_spłacona*Pożyczka_jest_spłacona,Data_spłaty,""), "")</f>
        <v>52099</v>
      </c>
      <c r="D230" s="3">
        <f ca="1">IFERROR(IF(Pożyczka_nie_jest_spłacona*Pożyczka_jest_spłacona,Wartość_pożyczki,""), "")</f>
        <v>205115.42156577401</v>
      </c>
      <c r="E230" s="3">
        <f ca="1">IFERROR(IF(Pożyczka_nie_jest_spłacona*Pożyczka_jest_spłacona,Miesięczna_spłata,""), "")</f>
        <v>2176.4554674291244</v>
      </c>
      <c r="F230" s="3">
        <f ca="1">IFERROR(IF(Pożyczka_nie_jest_spłacona*Pożyczka_jest_spłacona,Kapitał,""), "")</f>
        <v>950.89082357360701</v>
      </c>
      <c r="G230" s="3">
        <f ca="1">IFERROR(IF(Pożyczka_nie_jest_spłacona*Pożyczka_jest_spłacona,Kwota_odsetek,""), "")</f>
        <v>1225.5646438555175</v>
      </c>
      <c r="H230" s="3">
        <f ca="1">IFERROR(IF(Pożyczka_nie_jest_spłacona*Pożyczka_jest_spłacona,Saldo_końcowe,""), "")</f>
        <v>204164.53074220044</v>
      </c>
    </row>
    <row r="231" spans="2:8" x14ac:dyDescent="0.15">
      <c r="B231" s="4">
        <f ca="1">IFERROR(IF(Pożyczka_nie_jest_spłacona*Pożyczka_jest_spłacona,Numer_spłaty,""), "")</f>
        <v>223</v>
      </c>
      <c r="C231" s="2">
        <f ca="1">IFERROR(IF(Pożyczka_nie_jest_spłacona*Pożyczka_jest_spłacona,Data_spłaty,""), "")</f>
        <v>52130</v>
      </c>
      <c r="D231" s="3">
        <f ca="1">IFERROR(IF(Pożyczka_nie_jest_spłacona*Pożyczka_jest_spłacona,Wartość_pożyczki,""), "")</f>
        <v>204164.53074220044</v>
      </c>
      <c r="E231" s="3">
        <f ca="1">IFERROR(IF(Pożyczka_nie_jest_spłacona*Pożyczka_jest_spłacona,Miesięczna_spłata,""), "")</f>
        <v>2176.4554674291244</v>
      </c>
      <c r="F231" s="3">
        <f ca="1">IFERROR(IF(Pożyczka_nie_jest_spłacona*Pożyczka_jest_spłacona,Kapitał,""), "")</f>
        <v>956.57239624445924</v>
      </c>
      <c r="G231" s="3">
        <f ca="1">IFERROR(IF(Pożyczka_nie_jest_spłacona*Pożyczka_jest_spłacona,Kwota_odsetek,""), "")</f>
        <v>1219.8830711846651</v>
      </c>
      <c r="H231" s="3">
        <f ca="1">IFERROR(IF(Pożyczka_nie_jest_spłacona*Pożyczka_jest_spłacona,Saldo_końcowe,""), "")</f>
        <v>203207.95834595605</v>
      </c>
    </row>
    <row r="232" spans="2:8" x14ac:dyDescent="0.15">
      <c r="B232" s="4">
        <f ca="1">IFERROR(IF(Pożyczka_nie_jest_spłacona*Pożyczka_jest_spłacona,Numer_spłaty,""), "")</f>
        <v>224</v>
      </c>
      <c r="C232" s="2">
        <f ca="1">IFERROR(IF(Pożyczka_nie_jest_spłacona*Pożyczka_jest_spłacona,Data_spłaty,""), "")</f>
        <v>52160</v>
      </c>
      <c r="D232" s="3">
        <f ca="1">IFERROR(IF(Pożyczka_nie_jest_spłacona*Pożyczka_jest_spłacona,Wartość_pożyczki,""), "")</f>
        <v>203207.95834595605</v>
      </c>
      <c r="E232" s="3">
        <f ca="1">IFERROR(IF(Pożyczka_nie_jest_spłacona*Pożyczka_jest_spłacona,Miesięczna_spłata,""), "")</f>
        <v>2176.4554674291244</v>
      </c>
      <c r="F232" s="3">
        <f ca="1">IFERROR(IF(Pożyczka_nie_jest_spłacona*Pożyczka_jest_spłacona,Kapitał,""), "")</f>
        <v>962.28791631202</v>
      </c>
      <c r="G232" s="3">
        <f ca="1">IFERROR(IF(Pożyczka_nie_jest_spłacona*Pożyczka_jest_spłacona,Kwota_odsetek,""), "")</f>
        <v>1214.1675511171045</v>
      </c>
      <c r="H232" s="3">
        <f ca="1">IFERROR(IF(Pożyczka_nie_jest_spłacona*Pożyczka_jest_spłacona,Saldo_końcowe,""), "")</f>
        <v>202245.67042964383</v>
      </c>
    </row>
    <row r="233" spans="2:8" x14ac:dyDescent="0.15">
      <c r="B233" s="4">
        <f ca="1">IFERROR(IF(Pożyczka_nie_jest_spłacona*Pożyczka_jest_spłacona,Numer_spłaty,""), "")</f>
        <v>225</v>
      </c>
      <c r="C233" s="2">
        <f ca="1">IFERROR(IF(Pożyczka_nie_jest_spłacona*Pożyczka_jest_spłacona,Data_spłaty,""), "")</f>
        <v>52191</v>
      </c>
      <c r="D233" s="3">
        <f ca="1">IFERROR(IF(Pożyczka_nie_jest_spłacona*Pożyczka_jest_spłacona,Wartość_pożyczki,""), "")</f>
        <v>202245.67042964383</v>
      </c>
      <c r="E233" s="3">
        <f ca="1">IFERROR(IF(Pożyczka_nie_jest_spłacona*Pożyczka_jest_spłacona,Miesięczna_spłata,""), "")</f>
        <v>2176.4554674291244</v>
      </c>
      <c r="F233" s="3">
        <f ca="1">IFERROR(IF(Pożyczka_nie_jest_spłacona*Pożyczka_jest_spłacona,Kapitał,""), "")</f>
        <v>968.03758661198435</v>
      </c>
      <c r="G233" s="3">
        <f ca="1">IFERROR(IF(Pożyczka_nie_jest_spłacona*Pożyczka_jest_spłacona,Kwota_odsetek,""), "")</f>
        <v>1208.4178808171403</v>
      </c>
      <c r="H233" s="3">
        <f ca="1">IFERROR(IF(Pożyczka_nie_jest_spłacona*Pożyczka_jest_spłacona,Saldo_końcowe,""), "")</f>
        <v>201277.63284303178</v>
      </c>
    </row>
    <row r="234" spans="2:8" x14ac:dyDescent="0.15">
      <c r="B234" s="4">
        <f ca="1">IFERROR(IF(Pożyczka_nie_jest_spłacona*Pożyczka_jest_spłacona,Numer_spłaty,""), "")</f>
        <v>226</v>
      </c>
      <c r="C234" s="2">
        <f ca="1">IFERROR(IF(Pożyczka_nie_jest_spłacona*Pożyczka_jest_spłacona,Data_spłaty,""), "")</f>
        <v>52221</v>
      </c>
      <c r="D234" s="3">
        <f ca="1">IFERROR(IF(Pożyczka_nie_jest_spłacona*Pożyczka_jest_spłacona,Wartość_pożyczki,""), "")</f>
        <v>201277.63284303178</v>
      </c>
      <c r="E234" s="3">
        <f ca="1">IFERROR(IF(Pożyczka_nie_jest_spłacona*Pożyczka_jest_spłacona,Miesięczna_spłata,""), "")</f>
        <v>2176.4554674291244</v>
      </c>
      <c r="F234" s="3">
        <f ca="1">IFERROR(IF(Pożyczka_nie_jest_spłacona*Pożyczka_jest_spłacona,Kapitał,""), "")</f>
        <v>973.82161119199088</v>
      </c>
      <c r="G234" s="3">
        <f ca="1">IFERROR(IF(Pożyczka_nie_jest_spłacona*Pożyczka_jest_spłacona,Kwota_odsetek,""), "")</f>
        <v>1202.6338562371336</v>
      </c>
      <c r="H234" s="3">
        <f ca="1">IFERROR(IF(Pożyczka_nie_jest_spłacona*Pożyczka_jest_spłacona,Saldo_końcowe,""), "")</f>
        <v>200303.81123183994</v>
      </c>
    </row>
    <row r="235" spans="2:8" x14ac:dyDescent="0.15">
      <c r="B235" s="4">
        <f ca="1">IFERROR(IF(Pożyczka_nie_jest_spłacona*Pożyczka_jest_spłacona,Numer_spłaty,""), "")</f>
        <v>227</v>
      </c>
      <c r="C235" s="2">
        <f ca="1">IFERROR(IF(Pożyczka_nie_jest_spłacona*Pożyczka_jest_spłacona,Data_spłaty,""), "")</f>
        <v>52252</v>
      </c>
      <c r="D235" s="3">
        <f ca="1">IFERROR(IF(Pożyczka_nie_jest_spłacona*Pożyczka_jest_spłacona,Wartość_pożyczki,""), "")</f>
        <v>200303.81123183994</v>
      </c>
      <c r="E235" s="3">
        <f ca="1">IFERROR(IF(Pożyczka_nie_jest_spłacona*Pożyczka_jest_spłacona,Miesięczna_spłata,""), "")</f>
        <v>2176.4554674291244</v>
      </c>
      <c r="F235" s="3">
        <f ca="1">IFERROR(IF(Pożyczka_nie_jest_spłacona*Pożyczka_jest_spłacona,Kapitał,""), "")</f>
        <v>979.64019531886288</v>
      </c>
      <c r="G235" s="3">
        <f ca="1">IFERROR(IF(Pożyczka_nie_jest_spłacona*Pożyczka_jest_spłacona,Kwota_odsetek,""), "")</f>
        <v>1196.8152721102615</v>
      </c>
      <c r="H235" s="3">
        <f ca="1">IFERROR(IF(Pożyczka_nie_jest_spłacona*Pożyczka_jest_spłacona,Saldo_końcowe,""), "")</f>
        <v>199324.17103652086</v>
      </c>
    </row>
    <row r="236" spans="2:8" x14ac:dyDescent="0.15">
      <c r="B236" s="4">
        <f ca="1">IFERROR(IF(Pożyczka_nie_jest_spłacona*Pożyczka_jest_spłacona,Numer_spłaty,""), "")</f>
        <v>228</v>
      </c>
      <c r="C236" s="2">
        <f ca="1">IFERROR(IF(Pożyczka_nie_jest_spłacona*Pożyczka_jest_spłacona,Data_spłaty,""), "")</f>
        <v>52283</v>
      </c>
      <c r="D236" s="3">
        <f ca="1">IFERROR(IF(Pożyczka_nie_jest_spłacona*Pożyczka_jest_spłacona,Wartość_pożyczki,""), "")</f>
        <v>199324.17103652086</v>
      </c>
      <c r="E236" s="3">
        <f ca="1">IFERROR(IF(Pożyczka_nie_jest_spłacona*Pożyczka_jest_spłacona,Miesięczna_spłata,""), "")</f>
        <v>2176.4554674291244</v>
      </c>
      <c r="F236" s="3">
        <f ca="1">IFERROR(IF(Pożyczka_nie_jest_spłacona*Pożyczka_jest_spłacona,Kapitał,""), "")</f>
        <v>985.49354548589315</v>
      </c>
      <c r="G236" s="3">
        <f ca="1">IFERROR(IF(Pożyczka_nie_jest_spłacona*Pożyczka_jest_spłacona,Kwota_odsetek,""), "")</f>
        <v>1190.9619219432311</v>
      </c>
      <c r="H236" s="3">
        <f ca="1">IFERROR(IF(Pożyczka_nie_jest_spłacona*Pożyczka_jest_spłacona,Saldo_końcowe,""), "")</f>
        <v>198338.67749103508</v>
      </c>
    </row>
    <row r="237" spans="2:8" x14ac:dyDescent="0.15">
      <c r="B237" s="4">
        <f ca="1">IFERROR(IF(Pożyczka_nie_jest_spłacona*Pożyczka_jest_spłacona,Numer_spłaty,""), "")</f>
        <v>229</v>
      </c>
      <c r="C237" s="2">
        <f ca="1">IFERROR(IF(Pożyczka_nie_jest_spłacona*Pożyczka_jest_spłacona,Data_spłaty,""), "")</f>
        <v>52311</v>
      </c>
      <c r="D237" s="3">
        <f ca="1">IFERROR(IF(Pożyczka_nie_jest_spłacona*Pożyczka_jest_spłacona,Wartość_pożyczki,""), "")</f>
        <v>198338.67749103508</v>
      </c>
      <c r="E237" s="3">
        <f ca="1">IFERROR(IF(Pożyczka_nie_jest_spłacona*Pożyczka_jest_spłacona,Miesięczna_spłata,""), "")</f>
        <v>2176.4554674291244</v>
      </c>
      <c r="F237" s="3">
        <f ca="1">IFERROR(IF(Pożyczka_nie_jest_spłacona*Pożyczka_jest_spłacona,Kapitał,""), "")</f>
        <v>991.38186942017137</v>
      </c>
      <c r="G237" s="3">
        <f ca="1">IFERROR(IF(Pożyczka_nie_jest_spłacona*Pożyczka_jest_spłacona,Kwota_odsetek,""), "")</f>
        <v>1185.073598008953</v>
      </c>
      <c r="H237" s="3">
        <f ca="1">IFERROR(IF(Pożyczka_nie_jest_spłacona*Pożyczka_jest_spłacona,Saldo_końcowe,""), "")</f>
        <v>197347.29562161467</v>
      </c>
    </row>
    <row r="238" spans="2:8" x14ac:dyDescent="0.15">
      <c r="B238" s="4">
        <f ca="1">IFERROR(IF(Pożyczka_nie_jest_spłacona*Pożyczka_jest_spłacona,Numer_spłaty,""), "")</f>
        <v>230</v>
      </c>
      <c r="C238" s="2">
        <f ca="1">IFERROR(IF(Pożyczka_nie_jest_spłacona*Pożyczka_jest_spłacona,Data_spłaty,""), "")</f>
        <v>52342</v>
      </c>
      <c r="D238" s="3">
        <f ca="1">IFERROR(IF(Pożyczka_nie_jest_spłacona*Pożyczka_jest_spłacona,Wartość_pożyczki,""), "")</f>
        <v>197347.29562161467</v>
      </c>
      <c r="E238" s="3">
        <f ca="1">IFERROR(IF(Pożyczka_nie_jest_spłacona*Pożyczka_jest_spłacona,Miesięczna_spłata,""), "")</f>
        <v>2176.4554674291244</v>
      </c>
      <c r="F238" s="3">
        <f ca="1">IFERROR(IF(Pożyczka_nie_jest_spłacona*Pożyczka_jest_spłacona,Kapitał,""), "")</f>
        <v>997.30537608995689</v>
      </c>
      <c r="G238" s="3">
        <f ca="1">IFERROR(IF(Pożyczka_nie_jest_spłacona*Pożyczka_jest_spłacona,Kwota_odsetek,""), "")</f>
        <v>1179.1500913391676</v>
      </c>
      <c r="H238" s="3">
        <f ca="1">IFERROR(IF(Pożyczka_nie_jest_spłacona*Pożyczka_jest_spłacona,Saldo_końcowe,""), "")</f>
        <v>196349.99024552503</v>
      </c>
    </row>
    <row r="239" spans="2:8" x14ac:dyDescent="0.15">
      <c r="B239" s="4">
        <f ca="1">IFERROR(IF(Pożyczka_nie_jest_spłacona*Pożyczka_jest_spłacona,Numer_spłaty,""), "")</f>
        <v>231</v>
      </c>
      <c r="C239" s="2">
        <f ca="1">IFERROR(IF(Pożyczka_nie_jest_spłacona*Pożyczka_jest_spłacona,Data_spłaty,""), "")</f>
        <v>52372</v>
      </c>
      <c r="D239" s="3">
        <f ca="1">IFERROR(IF(Pożyczka_nie_jest_spłacona*Pożyczka_jest_spłacona,Wartość_pożyczki,""), "")</f>
        <v>196349.99024552503</v>
      </c>
      <c r="E239" s="3">
        <f ca="1">IFERROR(IF(Pożyczka_nie_jest_spłacona*Pożyczka_jest_spłacona,Miesięczna_spłata,""), "")</f>
        <v>2176.4554674291244</v>
      </c>
      <c r="F239" s="3">
        <f ca="1">IFERROR(IF(Pożyczka_nie_jest_spłacona*Pożyczka_jest_spłacona,Kapitał,""), "")</f>
        <v>1003.2642757120944</v>
      </c>
      <c r="G239" s="3">
        <f ca="1">IFERROR(IF(Pożyczka_nie_jest_spłacona*Pożyczka_jest_spłacona,Kwota_odsetek,""), "")</f>
        <v>1173.1911917170301</v>
      </c>
      <c r="H239" s="3">
        <f ca="1">IFERROR(IF(Pożyczka_nie_jest_spłacona*Pożyczka_jest_spłacona,Saldo_końcowe,""), "")</f>
        <v>195346.7259698126</v>
      </c>
    </row>
    <row r="240" spans="2:8" x14ac:dyDescent="0.15">
      <c r="B240" s="4">
        <f ca="1">IFERROR(IF(Pożyczka_nie_jest_spłacona*Pożyczka_jest_spłacona,Numer_spłaty,""), "")</f>
        <v>232</v>
      </c>
      <c r="C240" s="2">
        <f ca="1">IFERROR(IF(Pożyczka_nie_jest_spłacona*Pożyczka_jest_spłacona,Data_spłaty,""), "")</f>
        <v>52403</v>
      </c>
      <c r="D240" s="3">
        <f ca="1">IFERROR(IF(Pożyczka_nie_jest_spłacona*Pożyczka_jest_spłacona,Wartość_pożyczki,""), "")</f>
        <v>195346.7259698126</v>
      </c>
      <c r="E240" s="3">
        <f ca="1">IFERROR(IF(Pożyczka_nie_jest_spłacona*Pożyczka_jest_spłacona,Miesięczna_spłata,""), "")</f>
        <v>2176.4554674291244</v>
      </c>
      <c r="F240" s="3">
        <f ca="1">IFERROR(IF(Pożyczka_nie_jest_spłacona*Pożyczka_jest_spłacona,Kapitał,""), "")</f>
        <v>1009.2587797594744</v>
      </c>
      <c r="G240" s="3">
        <f ca="1">IFERROR(IF(Pożyczka_nie_jest_spłacona*Pożyczka_jest_spłacona,Kwota_odsetek,""), "")</f>
        <v>1167.1966876696501</v>
      </c>
      <c r="H240" s="3">
        <f ca="1">IFERROR(IF(Pożyczka_nie_jest_spłacona*Pożyczka_jest_spłacona,Saldo_końcowe,""), "")</f>
        <v>194337.46719005331</v>
      </c>
    </row>
    <row r="241" spans="2:8" x14ac:dyDescent="0.15">
      <c r="B241" s="4">
        <f ca="1">IFERROR(IF(Pożyczka_nie_jest_spłacona*Pożyczka_jest_spłacona,Numer_spłaty,""), "")</f>
        <v>233</v>
      </c>
      <c r="C241" s="2">
        <f ca="1">IFERROR(IF(Pożyczka_nie_jest_spłacona*Pożyczka_jest_spłacona,Data_spłaty,""), "")</f>
        <v>52433</v>
      </c>
      <c r="D241" s="3">
        <f ca="1">IFERROR(IF(Pożyczka_nie_jest_spłacona*Pożyczka_jest_spłacona,Wartość_pożyczki,""), "")</f>
        <v>194337.46719005331</v>
      </c>
      <c r="E241" s="3">
        <f ca="1">IFERROR(IF(Pożyczka_nie_jest_spłacona*Pożyczka_jest_spłacona,Miesięczna_spłata,""), "")</f>
        <v>2176.4554674291244</v>
      </c>
      <c r="F241" s="3">
        <f ca="1">IFERROR(IF(Pożyczka_nie_jest_spłacona*Pożyczka_jest_spłacona,Kapitał,""), "")</f>
        <v>1015.2891009685371</v>
      </c>
      <c r="G241" s="3">
        <f ca="1">IFERROR(IF(Pożyczka_nie_jest_spłacona*Pożyczka_jest_spłacona,Kwota_odsetek,""), "")</f>
        <v>1161.1663664605871</v>
      </c>
      <c r="H241" s="3">
        <f ca="1">IFERROR(IF(Pożyczka_nie_jest_spłacona*Pożyczka_jest_spłacona,Saldo_końcowe,""), "")</f>
        <v>193322.17808908457</v>
      </c>
    </row>
    <row r="242" spans="2:8" x14ac:dyDescent="0.15">
      <c r="B242" s="4">
        <f ca="1">IFERROR(IF(Pożyczka_nie_jest_spłacona*Pożyczka_jest_spłacona,Numer_spłaty,""), "")</f>
        <v>234</v>
      </c>
      <c r="C242" s="2">
        <f ca="1">IFERROR(IF(Pożyczka_nie_jest_spłacona*Pożyczka_jest_spłacona,Data_spłaty,""), "")</f>
        <v>52464</v>
      </c>
      <c r="D242" s="3">
        <f ca="1">IFERROR(IF(Pożyczka_nie_jest_spłacona*Pożyczka_jest_spłacona,Wartość_pożyczki,""), "")</f>
        <v>193322.17808908457</v>
      </c>
      <c r="E242" s="3">
        <f ca="1">IFERROR(IF(Pożyczka_nie_jest_spłacona*Pożyczka_jest_spłacona,Miesięczna_spłata,""), "")</f>
        <v>2176.4554674291244</v>
      </c>
      <c r="F242" s="3">
        <f ca="1">IFERROR(IF(Pożyczka_nie_jest_spłacona*Pożyczka_jest_spłacona,Kapitał,""), "")</f>
        <v>1021.355453346824</v>
      </c>
      <c r="G242" s="3">
        <f ca="1">IFERROR(IF(Pożyczka_nie_jest_spłacona*Pożyczka_jest_spłacona,Kwota_odsetek,""), "")</f>
        <v>1155.1000140823005</v>
      </c>
      <c r="H242" s="3">
        <f ca="1">IFERROR(IF(Pożyczka_nie_jest_spłacona*Pożyczka_jest_spłacona,Saldo_końcowe,""), "")</f>
        <v>192300.82263573795</v>
      </c>
    </row>
    <row r="243" spans="2:8" x14ac:dyDescent="0.15">
      <c r="B243" s="4">
        <f ca="1">IFERROR(IF(Pożyczka_nie_jest_spłacona*Pożyczka_jest_spłacona,Numer_spłaty,""), "")</f>
        <v>235</v>
      </c>
      <c r="C243" s="2">
        <f ca="1">IFERROR(IF(Pożyczka_nie_jest_spłacona*Pożyczka_jest_spłacona,Data_spłaty,""), "")</f>
        <v>52495</v>
      </c>
      <c r="D243" s="3">
        <f ca="1">IFERROR(IF(Pożyczka_nie_jest_spłacona*Pożyczka_jest_spłacona,Wartość_pożyczki,""), "")</f>
        <v>192300.82263573795</v>
      </c>
      <c r="E243" s="3">
        <f ca="1">IFERROR(IF(Pożyczka_nie_jest_spłacona*Pożyczka_jest_spłacona,Miesięczna_spłata,""), "")</f>
        <v>2176.4554674291244</v>
      </c>
      <c r="F243" s="3">
        <f ca="1">IFERROR(IF(Pożyczka_nie_jest_spłacona*Pożyczka_jest_spłacona,Kapitał,""), "")</f>
        <v>1027.4580521805715</v>
      </c>
      <c r="G243" s="3">
        <f ca="1">IFERROR(IF(Pożyczka_nie_jest_spłacona*Pożyczka_jest_spłacona,Kwota_odsetek,""), "")</f>
        <v>1148.9974152485531</v>
      </c>
      <c r="H243" s="3">
        <f ca="1">IFERROR(IF(Pożyczka_nie_jest_spłacona*Pożyczka_jest_spłacona,Saldo_końcowe,""), "")</f>
        <v>191273.36458355724</v>
      </c>
    </row>
    <row r="244" spans="2:8" x14ac:dyDescent="0.15">
      <c r="B244" s="4">
        <f ca="1">IFERROR(IF(Pożyczka_nie_jest_spłacona*Pożyczka_jest_spłacona,Numer_spłaty,""), "")</f>
        <v>236</v>
      </c>
      <c r="C244" s="2">
        <f ca="1">IFERROR(IF(Pożyczka_nie_jest_spłacona*Pożyczka_jest_spłacona,Data_spłaty,""), "")</f>
        <v>52525</v>
      </c>
      <c r="D244" s="3">
        <f ca="1">IFERROR(IF(Pożyczka_nie_jest_spłacona*Pożyczka_jest_spłacona,Wartość_pożyczki,""), "")</f>
        <v>191273.36458355724</v>
      </c>
      <c r="E244" s="3">
        <f ca="1">IFERROR(IF(Pożyczka_nie_jest_spłacona*Pożyczka_jest_spłacona,Miesięczna_spłata,""), "")</f>
        <v>2176.4554674291244</v>
      </c>
      <c r="F244" s="3">
        <f ca="1">IFERROR(IF(Pożyczka_nie_jest_spłacona*Pożyczka_jest_spłacona,Kapitał,""), "")</f>
        <v>1033.5971140423503</v>
      </c>
      <c r="G244" s="3">
        <f ca="1">IFERROR(IF(Pożyczka_nie_jest_spłacona*Pożyczka_jest_spłacona,Kwota_odsetek,""), "")</f>
        <v>1142.8583533867743</v>
      </c>
      <c r="H244" s="3">
        <f ca="1">IFERROR(IF(Pożyczka_nie_jest_spłacona*Pożyczka_jest_spłacona,Saldo_końcowe,""), "")</f>
        <v>190239.76746951486</v>
      </c>
    </row>
    <row r="245" spans="2:8" x14ac:dyDescent="0.15">
      <c r="B245" s="4">
        <f ca="1">IFERROR(IF(Pożyczka_nie_jest_spłacona*Pożyczka_jest_spłacona,Numer_spłaty,""), "")</f>
        <v>237</v>
      </c>
      <c r="C245" s="2">
        <f ca="1">IFERROR(IF(Pożyczka_nie_jest_spłacona*Pożyczka_jest_spłacona,Data_spłaty,""), "")</f>
        <v>52556</v>
      </c>
      <c r="D245" s="3">
        <f ca="1">IFERROR(IF(Pożyczka_nie_jest_spłacona*Pożyczka_jest_spłacona,Wartość_pożyczki,""), "")</f>
        <v>190239.76746951486</v>
      </c>
      <c r="E245" s="3">
        <f ca="1">IFERROR(IF(Pożyczka_nie_jest_spłacona*Pożyczka_jest_spłacona,Miesięczna_spłata,""), "")</f>
        <v>2176.4554674291244</v>
      </c>
      <c r="F245" s="3">
        <f ca="1">IFERROR(IF(Pożyczka_nie_jest_spłacona*Pożyczka_jest_spłacona,Kapitał,""), "")</f>
        <v>1039.7728567987533</v>
      </c>
      <c r="G245" s="3">
        <f ca="1">IFERROR(IF(Pożyczka_nie_jest_spłacona*Pożyczka_jest_spłacona,Kwota_odsetek,""), "")</f>
        <v>1136.6826106303711</v>
      </c>
      <c r="H245" s="3">
        <f ca="1">IFERROR(IF(Pożyczka_nie_jest_spłacona*Pożyczka_jest_spłacona,Saldo_końcowe,""), "")</f>
        <v>189199.99461271614</v>
      </c>
    </row>
    <row r="246" spans="2:8" x14ac:dyDescent="0.15">
      <c r="B246" s="4">
        <f ca="1">IFERROR(IF(Pożyczka_nie_jest_spłacona*Pożyczka_jest_spłacona,Numer_spłaty,""), "")</f>
        <v>238</v>
      </c>
      <c r="C246" s="2">
        <f ca="1">IFERROR(IF(Pożyczka_nie_jest_spłacona*Pożyczka_jest_spłacona,Data_spłaty,""), "")</f>
        <v>52586</v>
      </c>
      <c r="D246" s="3">
        <f ca="1">IFERROR(IF(Pożyczka_nie_jest_spłacona*Pożyczka_jest_spłacona,Wartość_pożyczki,""), "")</f>
        <v>189199.99461271614</v>
      </c>
      <c r="E246" s="3">
        <f ca="1">IFERROR(IF(Pożyczka_nie_jest_spłacona*Pożyczka_jest_spłacona,Miesięczna_spłata,""), "")</f>
        <v>2176.4554674291244</v>
      </c>
      <c r="F246" s="3">
        <f ca="1">IFERROR(IF(Pożyczka_nie_jest_spłacona*Pożyczka_jest_spłacona,Kapitał,""), "")</f>
        <v>1045.9854996181259</v>
      </c>
      <c r="G246" s="3">
        <f ca="1">IFERROR(IF(Pożyczka_nie_jest_spłacona*Pożyczka_jest_spłacona,Kwota_odsetek,""), "")</f>
        <v>1130.4699678109987</v>
      </c>
      <c r="H246" s="3">
        <f ca="1">IFERROR(IF(Pożyczka_nie_jest_spłacona*Pożyczka_jest_spłacona,Saldo_końcowe,""), "")</f>
        <v>188154.00911309803</v>
      </c>
    </row>
    <row r="247" spans="2:8" x14ac:dyDescent="0.15">
      <c r="B247" s="4">
        <f ca="1">IFERROR(IF(Pożyczka_nie_jest_spłacona*Pożyczka_jest_spłacona,Numer_spłaty,""), "")</f>
        <v>239</v>
      </c>
      <c r="C247" s="2">
        <f ca="1">IFERROR(IF(Pożyczka_nie_jest_spłacona*Pożyczka_jest_spłacona,Data_spłaty,""), "")</f>
        <v>52617</v>
      </c>
      <c r="D247" s="3">
        <f ca="1">IFERROR(IF(Pożyczka_nie_jest_spłacona*Pożyczka_jest_spłacona,Wartość_pożyczki,""), "")</f>
        <v>188154.00911309803</v>
      </c>
      <c r="E247" s="3">
        <f ca="1">IFERROR(IF(Pożyczka_nie_jest_spłacona*Pożyczka_jest_spłacona,Miesięczna_spłata,""), "")</f>
        <v>2176.4554674291244</v>
      </c>
      <c r="F247" s="3">
        <f ca="1">IFERROR(IF(Pożyczka_nie_jest_spłacona*Pożyczka_jest_spłacona,Kapitał,""), "")</f>
        <v>1052.2352629783443</v>
      </c>
      <c r="G247" s="3">
        <f ca="1">IFERROR(IF(Pożyczka_nie_jest_spłacona*Pożyczka_jest_spłacona,Kwota_odsetek,""), "")</f>
        <v>1124.2202044507803</v>
      </c>
      <c r="H247" s="3">
        <f ca="1">IFERROR(IF(Pożyczka_nie_jest_spłacona*Pożyczka_jest_spłacona,Saldo_końcowe,""), "")</f>
        <v>187101.77385011967</v>
      </c>
    </row>
    <row r="248" spans="2:8" x14ac:dyDescent="0.15">
      <c r="B248" s="4">
        <f ca="1">IFERROR(IF(Pożyczka_nie_jest_spłacona*Pożyczka_jest_spłacona,Numer_spłaty,""), "")</f>
        <v>240</v>
      </c>
      <c r="C248" s="2">
        <f ca="1">IFERROR(IF(Pożyczka_nie_jest_spłacona*Pożyczka_jest_spłacona,Data_spłaty,""), "")</f>
        <v>52648</v>
      </c>
      <c r="D248" s="3">
        <f ca="1">IFERROR(IF(Pożyczka_nie_jest_spłacona*Pożyczka_jest_spłacona,Wartość_pożyczki,""), "")</f>
        <v>187101.77385011967</v>
      </c>
      <c r="E248" s="3">
        <f ca="1">IFERROR(IF(Pożyczka_nie_jest_spłacona*Pożyczka_jest_spłacona,Miesięczna_spłata,""), "")</f>
        <v>2176.4554674291244</v>
      </c>
      <c r="F248" s="3">
        <f ca="1">IFERROR(IF(Pożyczka_nie_jest_spłacona*Pożyczka_jest_spłacona,Kapitał,""), "")</f>
        <v>1058.5223686746397</v>
      </c>
      <c r="G248" s="3">
        <f ca="1">IFERROR(IF(Pożyczka_nie_jest_spłacona*Pożyczka_jest_spłacona,Kwota_odsetek,""), "")</f>
        <v>1117.9330987544847</v>
      </c>
      <c r="H248" s="3">
        <f ca="1">IFERROR(IF(Pożyczka_nie_jest_spłacona*Pożyczka_jest_spłacona,Saldo_końcowe,""), "")</f>
        <v>186043.25148144481</v>
      </c>
    </row>
    <row r="249" spans="2:8" x14ac:dyDescent="0.15">
      <c r="B249" s="4">
        <f ca="1">IFERROR(IF(Pożyczka_nie_jest_spłacona*Pożyczka_jest_spłacona,Numer_spłaty,""), "")</f>
        <v>241</v>
      </c>
      <c r="C249" s="2">
        <f ca="1">IFERROR(IF(Pożyczka_nie_jest_spłacona*Pożyczka_jest_spłacona,Data_spłaty,""), "")</f>
        <v>52677</v>
      </c>
      <c r="D249" s="3">
        <f ca="1">IFERROR(IF(Pożyczka_nie_jest_spłacona*Pożyczka_jest_spłacona,Wartość_pożyczki,""), "")</f>
        <v>186043.25148144481</v>
      </c>
      <c r="E249" s="3">
        <f ca="1">IFERROR(IF(Pożyczka_nie_jest_spłacona*Pożyczka_jest_spłacona,Miesięczna_spłata,""), "")</f>
        <v>2176.4554674291244</v>
      </c>
      <c r="F249" s="3">
        <f ca="1">IFERROR(IF(Pożyczka_nie_jest_spłacona*Pożyczka_jest_spłacona,Kapitał,""), "")</f>
        <v>1064.8470398274706</v>
      </c>
      <c r="G249" s="3">
        <f ca="1">IFERROR(IF(Pożyczka_nie_jest_spłacona*Pożyczka_jest_spłacona,Kwota_odsetek,""), "")</f>
        <v>1111.6084276016541</v>
      </c>
      <c r="H249" s="3">
        <f ca="1">IFERROR(IF(Pożyczka_nie_jest_spłacona*Pożyczka_jest_spłacona,Saldo_końcowe,""), "")</f>
        <v>184978.4044416172</v>
      </c>
    </row>
    <row r="250" spans="2:8" x14ac:dyDescent="0.15">
      <c r="B250" s="4">
        <f ca="1">IFERROR(IF(Pożyczka_nie_jest_spłacona*Pożyczka_jest_spłacona,Numer_spłaty,""), "")</f>
        <v>242</v>
      </c>
      <c r="C250" s="2">
        <f ca="1">IFERROR(IF(Pożyczka_nie_jest_spłacona*Pożyczka_jest_spłacona,Data_spłaty,""), "")</f>
        <v>52708</v>
      </c>
      <c r="D250" s="3">
        <f ca="1">IFERROR(IF(Pożyczka_nie_jest_spłacona*Pożyczka_jest_spłacona,Wartość_pożyczki,""), "")</f>
        <v>184978.4044416172</v>
      </c>
      <c r="E250" s="3">
        <f ca="1">IFERROR(IF(Pożyczka_nie_jest_spłacona*Pożyczka_jest_spłacona,Miesięczna_spłata,""), "")</f>
        <v>2176.4554674291244</v>
      </c>
      <c r="F250" s="3">
        <f ca="1">IFERROR(IF(Pożyczka_nie_jest_spłacona*Pożyczka_jest_spłacona,Kapitał,""), "")</f>
        <v>1071.20950089044</v>
      </c>
      <c r="G250" s="3">
        <f ca="1">IFERROR(IF(Pożyczka_nie_jest_spłacona*Pożyczka_jest_spłacona,Kwota_odsetek,""), "")</f>
        <v>1105.2459665386843</v>
      </c>
      <c r="H250" s="3">
        <f ca="1">IFERROR(IF(Pożyczka_nie_jest_spłacona*Pożyczka_jest_spłacona,Saldo_końcowe,""), "")</f>
        <v>183907.19494072674</v>
      </c>
    </row>
    <row r="251" spans="2:8" x14ac:dyDescent="0.15">
      <c r="B251" s="4">
        <f ca="1">IFERROR(IF(Pożyczka_nie_jest_spłacona*Pożyczka_jest_spłacona,Numer_spłaty,""), "")</f>
        <v>243</v>
      </c>
      <c r="C251" s="2">
        <f ca="1">IFERROR(IF(Pożyczka_nie_jest_spłacona*Pożyczka_jest_spłacona,Data_spłaty,""), "")</f>
        <v>52738</v>
      </c>
      <c r="D251" s="3">
        <f ca="1">IFERROR(IF(Pożyczka_nie_jest_spłacona*Pożyczka_jest_spłacona,Wartość_pożyczki,""), "")</f>
        <v>183907.19494072674</v>
      </c>
      <c r="E251" s="3">
        <f ca="1">IFERROR(IF(Pożyczka_nie_jest_spłacona*Pożyczka_jest_spłacona,Miesięczna_spłata,""), "")</f>
        <v>2176.4554674291244</v>
      </c>
      <c r="F251" s="3">
        <f ca="1">IFERROR(IF(Pożyczka_nie_jest_spłacona*Pożyczka_jest_spłacona,Kapitał,""), "")</f>
        <v>1077.6099776582603</v>
      </c>
      <c r="G251" s="3">
        <f ca="1">IFERROR(IF(Pożyczka_nie_jest_spłacona*Pożyczka_jest_spłacona,Kwota_odsetek,""), "")</f>
        <v>1098.8454897708643</v>
      </c>
      <c r="H251" s="3">
        <f ca="1">IFERROR(IF(Pożyczka_nie_jest_spłacona*Pożyczka_jest_spłacona,Saldo_końcowe,""), "")</f>
        <v>182829.5849630686</v>
      </c>
    </row>
    <row r="252" spans="2:8" x14ac:dyDescent="0.15">
      <c r="B252" s="4">
        <f ca="1">IFERROR(IF(Pożyczka_nie_jest_spłacona*Pożyczka_jest_spłacona,Numer_spłaty,""), "")</f>
        <v>244</v>
      </c>
      <c r="C252" s="2">
        <f ca="1">IFERROR(IF(Pożyczka_nie_jest_spłacona*Pożyczka_jest_spłacona,Data_spłaty,""), "")</f>
        <v>52769</v>
      </c>
      <c r="D252" s="3">
        <f ca="1">IFERROR(IF(Pożyczka_nie_jest_spłacona*Pożyczka_jest_spłacona,Wartość_pożyczki,""), "")</f>
        <v>182829.5849630686</v>
      </c>
      <c r="E252" s="3">
        <f ca="1">IFERROR(IF(Pożyczka_nie_jest_spłacona*Pożyczka_jest_spłacona,Miesięczna_spłata,""), "")</f>
        <v>2176.4554674291244</v>
      </c>
      <c r="F252" s="3">
        <f ca="1">IFERROR(IF(Pożyczka_nie_jest_spłacona*Pożyczka_jest_spłacona,Kapitał,""), "")</f>
        <v>1084.0486972747685</v>
      </c>
      <c r="G252" s="3">
        <f ca="1">IFERROR(IF(Pożyczka_nie_jest_spłacona*Pożyczka_jest_spłacona,Kwota_odsetek,""), "")</f>
        <v>1092.4067701543561</v>
      </c>
      <c r="H252" s="3">
        <f ca="1">IFERROR(IF(Pożyczka_nie_jest_spłacona*Pożyczka_jest_spłacona,Saldo_końcowe,""), "")</f>
        <v>181745.53626579372</v>
      </c>
    </row>
    <row r="253" spans="2:8" x14ac:dyDescent="0.15">
      <c r="B253" s="4">
        <f ca="1">IFERROR(IF(Pożyczka_nie_jest_spłacona*Pożyczka_jest_spłacona,Numer_spłaty,""), "")</f>
        <v>245</v>
      </c>
      <c r="C253" s="2">
        <f ca="1">IFERROR(IF(Pożyczka_nie_jest_spłacona*Pożyczka_jest_spłacona,Data_spłaty,""), "")</f>
        <v>52799</v>
      </c>
      <c r="D253" s="3">
        <f ca="1">IFERROR(IF(Pożyczka_nie_jest_spłacona*Pożyczka_jest_spłacona,Wartość_pożyczki,""), "")</f>
        <v>181745.53626579372</v>
      </c>
      <c r="E253" s="3">
        <f ca="1">IFERROR(IF(Pożyczka_nie_jest_spłacona*Pożyczka_jest_spłacona,Miesięczna_spłata,""), "")</f>
        <v>2176.4554674291244</v>
      </c>
      <c r="F253" s="3">
        <f ca="1">IFERROR(IF(Pożyczka_nie_jest_spłacona*Pożyczka_jest_spłacona,Kapitał,""), "")</f>
        <v>1090.5258882409851</v>
      </c>
      <c r="G253" s="3">
        <f ca="1">IFERROR(IF(Pożyczka_nie_jest_spłacona*Pożyczka_jest_spłacona,Kwota_odsetek,""), "")</f>
        <v>1085.9295791881393</v>
      </c>
      <c r="H253" s="3">
        <f ca="1">IFERROR(IF(Pożyczka_nie_jest_spłacona*Pożyczka_jest_spłacona,Saldo_końcowe,""), "")</f>
        <v>180655.01037755259</v>
      </c>
    </row>
    <row r="254" spans="2:8" x14ac:dyDescent="0.15">
      <c r="B254" s="4">
        <f ca="1">IFERROR(IF(Pożyczka_nie_jest_spłacona*Pożyczka_jest_spłacona,Numer_spłaty,""), "")</f>
        <v>246</v>
      </c>
      <c r="C254" s="2">
        <f ca="1">IFERROR(IF(Pożyczka_nie_jest_spłacona*Pożyczka_jest_spłacona,Data_spłaty,""), "")</f>
        <v>52830</v>
      </c>
      <c r="D254" s="3">
        <f ca="1">IFERROR(IF(Pożyczka_nie_jest_spłacona*Pożyczka_jest_spłacona,Wartość_pożyczki,""), "")</f>
        <v>180655.01037755259</v>
      </c>
      <c r="E254" s="3">
        <f ca="1">IFERROR(IF(Pożyczka_nie_jest_spłacona*Pożyczka_jest_spłacona,Miesięczna_spłata,""), "")</f>
        <v>2176.4554674291244</v>
      </c>
      <c r="F254" s="3">
        <f ca="1">IFERROR(IF(Pożyczka_nie_jest_spłacona*Pożyczka_jest_spłacona,Kapitał,""), "")</f>
        <v>1097.041780423225</v>
      </c>
      <c r="G254" s="3">
        <f ca="1">IFERROR(IF(Pożyczka_nie_jest_spłacona*Pożyczka_jest_spłacona,Kwota_odsetek,""), "")</f>
        <v>1079.4136870058994</v>
      </c>
      <c r="H254" s="3">
        <f ca="1">IFERROR(IF(Pożyczka_nie_jest_spłacona*Pożyczka_jest_spłacona,Saldo_końcowe,""), "")</f>
        <v>179557.96859712945</v>
      </c>
    </row>
    <row r="255" spans="2:8" x14ac:dyDescent="0.15">
      <c r="B255" s="4">
        <f ca="1">IFERROR(IF(Pożyczka_nie_jest_spłacona*Pożyczka_jest_spłacona,Numer_spłaty,""), "")</f>
        <v>247</v>
      </c>
      <c r="C255" s="2">
        <f ca="1">IFERROR(IF(Pożyczka_nie_jest_spłacona*Pożyczka_jest_spłacona,Data_spłaty,""), "")</f>
        <v>52861</v>
      </c>
      <c r="D255" s="3">
        <f ca="1">IFERROR(IF(Pożyczka_nie_jest_spłacona*Pożyczka_jest_spłacona,Wartość_pożyczki,""), "")</f>
        <v>179557.96859712945</v>
      </c>
      <c r="E255" s="3">
        <f ca="1">IFERROR(IF(Pożyczka_nie_jest_spłacona*Pożyczka_jest_spłacona,Miesięczna_spłata,""), "")</f>
        <v>2176.4554674291244</v>
      </c>
      <c r="F255" s="3">
        <f ca="1">IFERROR(IF(Pożyczka_nie_jest_spłacona*Pożyczka_jest_spłacona,Kapitał,""), "")</f>
        <v>1103.5966050612537</v>
      </c>
      <c r="G255" s="3">
        <f ca="1">IFERROR(IF(Pożyczka_nie_jest_spłacona*Pożyczka_jest_spłacona,Kwota_odsetek,""), "")</f>
        <v>1072.8588623678709</v>
      </c>
      <c r="H255" s="3">
        <f ca="1">IFERROR(IF(Pożyczka_nie_jest_spłacona*Pożyczka_jest_spłacona,Saldo_końcowe,""), "")</f>
        <v>178454.37199206813</v>
      </c>
    </row>
    <row r="256" spans="2:8" x14ac:dyDescent="0.15">
      <c r="B256" s="4">
        <f ca="1">IFERROR(IF(Pożyczka_nie_jest_spłacona*Pożyczka_jest_spłacona,Numer_spłaty,""), "")</f>
        <v>248</v>
      </c>
      <c r="C256" s="2">
        <f ca="1">IFERROR(IF(Pożyczka_nie_jest_spłacona*Pożyczka_jest_spłacona,Data_spłaty,""), "")</f>
        <v>52891</v>
      </c>
      <c r="D256" s="3">
        <f ca="1">IFERROR(IF(Pożyczka_nie_jest_spłacona*Pożyczka_jest_spłacona,Wartość_pożyczki,""), "")</f>
        <v>178454.37199206813</v>
      </c>
      <c r="E256" s="3">
        <f ca="1">IFERROR(IF(Pożyczka_nie_jest_spłacona*Pożyczka_jest_spłacona,Miesięczna_spłata,""), "")</f>
        <v>2176.4554674291244</v>
      </c>
      <c r="F256" s="3">
        <f ca="1">IFERROR(IF(Pożyczka_nie_jest_spłacona*Pożyczka_jest_spłacona,Kapitał,""), "")</f>
        <v>1110.1905947764947</v>
      </c>
      <c r="G256" s="3">
        <f ca="1">IFERROR(IF(Pożyczka_nie_jest_spłacona*Pożyczka_jest_spłacona,Kwota_odsetek,""), "")</f>
        <v>1066.2648726526299</v>
      </c>
      <c r="H256" s="3">
        <f ca="1">IFERROR(IF(Pożyczka_nie_jest_spłacona*Pożyczka_jest_spłacona,Saldo_końcowe,""), "")</f>
        <v>177344.1813972916</v>
      </c>
    </row>
    <row r="257" spans="2:8" x14ac:dyDescent="0.15">
      <c r="B257" s="4">
        <f ca="1">IFERROR(IF(Pożyczka_nie_jest_spłacona*Pożyczka_jest_spłacona,Numer_spłaty,""), "")</f>
        <v>249</v>
      </c>
      <c r="C257" s="2">
        <f ca="1">IFERROR(IF(Pożyczka_nie_jest_spłacona*Pożyczka_jest_spłacona,Data_spłaty,""), "")</f>
        <v>52922</v>
      </c>
      <c r="D257" s="3">
        <f ca="1">IFERROR(IF(Pożyczka_nie_jest_spłacona*Pożyczka_jest_spłacona,Wartość_pożyczki,""), "")</f>
        <v>177344.1813972916</v>
      </c>
      <c r="E257" s="3">
        <f ca="1">IFERROR(IF(Pożyczka_nie_jest_spłacona*Pożyczka_jest_spłacona,Miesięczna_spłata,""), "")</f>
        <v>2176.4554674291244</v>
      </c>
      <c r="F257" s="3">
        <f ca="1">IFERROR(IF(Pożyczka_nie_jest_spłacona*Pożyczka_jest_spłacona,Kapitał,""), "")</f>
        <v>1116.8239835802844</v>
      </c>
      <c r="G257" s="3">
        <f ca="1">IFERROR(IF(Pożyczka_nie_jest_spłacona*Pożyczka_jest_spłacona,Kwota_odsetek,""), "")</f>
        <v>1059.6314838488399</v>
      </c>
      <c r="H257" s="3">
        <f ca="1">IFERROR(IF(Pożyczka_nie_jest_spłacona*Pożyczka_jest_spłacona,Saldo_końcowe,""), "")</f>
        <v>176227.35741371126</v>
      </c>
    </row>
    <row r="258" spans="2:8" x14ac:dyDescent="0.15">
      <c r="B258" s="4">
        <f ca="1">IFERROR(IF(Pożyczka_nie_jest_spłacona*Pożyczka_jest_spłacona,Numer_spłaty,""), "")</f>
        <v>250</v>
      </c>
      <c r="C258" s="2">
        <f ca="1">IFERROR(IF(Pożyczka_nie_jest_spłacona*Pożyczka_jest_spłacona,Data_spłaty,""), "")</f>
        <v>52952</v>
      </c>
      <c r="D258" s="3">
        <f ca="1">IFERROR(IF(Pożyczka_nie_jest_spłacona*Pożyczka_jest_spłacona,Wartość_pożyczki,""), "")</f>
        <v>176227.35741371126</v>
      </c>
      <c r="E258" s="3">
        <f ca="1">IFERROR(IF(Pożyczka_nie_jest_spłacona*Pożyczka_jest_spłacona,Miesięczna_spłata,""), "")</f>
        <v>2176.4554674291244</v>
      </c>
      <c r="F258" s="3">
        <f ca="1">IFERROR(IF(Pożyczka_nie_jest_spłacona*Pożyczka_jest_spłacona,Kapitał,""), "")</f>
        <v>1123.4970068821765</v>
      </c>
      <c r="G258" s="3">
        <f ca="1">IFERROR(IF(Pożyczka_nie_jest_spłacona*Pożyczka_jest_spłacona,Kwota_odsetek,""), "")</f>
        <v>1052.9584605469479</v>
      </c>
      <c r="H258" s="3">
        <f ca="1">IFERROR(IF(Pożyczka_nie_jest_spłacona*Pożyczka_jest_spłacona,Saldo_końcowe,""), "")</f>
        <v>175103.86040682904</v>
      </c>
    </row>
    <row r="259" spans="2:8" x14ac:dyDescent="0.15">
      <c r="B259" s="4">
        <f ca="1">IFERROR(IF(Pożyczka_nie_jest_spłacona*Pożyczka_jest_spłacona,Numer_spłaty,""), "")</f>
        <v>251</v>
      </c>
      <c r="C259" s="2">
        <f ca="1">IFERROR(IF(Pożyczka_nie_jest_spłacona*Pożyczka_jest_spłacona,Data_spłaty,""), "")</f>
        <v>52983</v>
      </c>
      <c r="D259" s="3">
        <f ca="1">IFERROR(IF(Pożyczka_nie_jest_spłacona*Pożyczka_jest_spłacona,Wartość_pożyczki,""), "")</f>
        <v>175103.86040682904</v>
      </c>
      <c r="E259" s="3">
        <f ca="1">IFERROR(IF(Pożyczka_nie_jest_spłacona*Pożyczka_jest_spłacona,Miesięczna_spłata,""), "")</f>
        <v>2176.4554674291244</v>
      </c>
      <c r="F259" s="3">
        <f ca="1">IFERROR(IF(Pożyczka_nie_jest_spłacona*Pożyczka_jest_spłacona,Kapitał,""), "")</f>
        <v>1130.2099014982973</v>
      </c>
      <c r="G259" s="3">
        <f ca="1">IFERROR(IF(Pożyczka_nie_jest_spłacona*Pożyczka_jest_spłacona,Kwota_odsetek,""), "")</f>
        <v>1046.2455659308268</v>
      </c>
      <c r="H259" s="3">
        <f ca="1">IFERROR(IF(Pożyczka_nie_jest_spłacona*Pożyczka_jest_spłacona,Saldo_końcowe,""), "")</f>
        <v>173973.65050533065</v>
      </c>
    </row>
    <row r="260" spans="2:8" x14ac:dyDescent="0.15">
      <c r="B260" s="4">
        <f ca="1">IFERROR(IF(Pożyczka_nie_jest_spłacona*Pożyczka_jest_spłacona,Numer_spłaty,""), "")</f>
        <v>252</v>
      </c>
      <c r="C260" s="2">
        <f ca="1">IFERROR(IF(Pożyczka_nie_jest_spłacona*Pożyczka_jest_spłacona,Data_spłaty,""), "")</f>
        <v>53014</v>
      </c>
      <c r="D260" s="3">
        <f ca="1">IFERROR(IF(Pożyczka_nie_jest_spłacona*Pożyczka_jest_spłacona,Wartość_pożyczki,""), "")</f>
        <v>173973.65050533065</v>
      </c>
      <c r="E260" s="3">
        <f ca="1">IFERROR(IF(Pożyczka_nie_jest_spłacona*Pożyczka_jest_spłacona,Miesięczna_spłata,""), "")</f>
        <v>2176.4554674291244</v>
      </c>
      <c r="F260" s="3">
        <f ca="1">IFERROR(IF(Pożyczka_nie_jest_spłacona*Pożyczka_jest_spłacona,Kapitał,""), "")</f>
        <v>1136.9629056597498</v>
      </c>
      <c r="G260" s="3">
        <f ca="1">IFERROR(IF(Pożyczka_nie_jest_spłacona*Pożyczka_jest_spłacona,Kwota_odsetek,""), "")</f>
        <v>1039.4925617693746</v>
      </c>
      <c r="H260" s="3">
        <f ca="1">IFERROR(IF(Pożyczka_nie_jest_spłacona*Pożyczka_jest_spłacona,Saldo_końcowe,""), "")</f>
        <v>172836.68759967084</v>
      </c>
    </row>
    <row r="261" spans="2:8" x14ac:dyDescent="0.15">
      <c r="B261" s="4">
        <f ca="1">IFERROR(IF(Pożyczka_nie_jest_spłacona*Pożyczka_jest_spłacona,Numer_spłaty,""), "")</f>
        <v>253</v>
      </c>
      <c r="C261" s="2">
        <f ca="1">IFERROR(IF(Pożyczka_nie_jest_spłacona*Pożyczka_jest_spłacona,Data_spłaty,""), "")</f>
        <v>53042</v>
      </c>
      <c r="D261" s="3">
        <f ca="1">IFERROR(IF(Pożyczka_nie_jest_spłacona*Pożyczka_jest_spłacona,Wartość_pożyczki,""), "")</f>
        <v>172836.68759967084</v>
      </c>
      <c r="E261" s="3">
        <f ca="1">IFERROR(IF(Pożyczka_nie_jest_spłacona*Pożyczka_jest_spłacona,Miesięczna_spłata,""), "")</f>
        <v>2176.4554674291244</v>
      </c>
      <c r="F261" s="3">
        <f ca="1">IFERROR(IF(Pożyczka_nie_jest_spłacona*Pożyczka_jest_spłacona,Kapitał,""), "")</f>
        <v>1143.7562590210669</v>
      </c>
      <c r="G261" s="3">
        <f ca="1">IFERROR(IF(Pożyczka_nie_jest_spłacona*Pożyczka_jest_spłacona,Kwota_odsetek,""), "")</f>
        <v>1032.6992084080578</v>
      </c>
      <c r="H261" s="3">
        <f ca="1">IFERROR(IF(Pożyczka_nie_jest_spłacona*Pożyczka_jest_spłacona,Saldo_końcowe,""), "")</f>
        <v>171692.93134064972</v>
      </c>
    </row>
    <row r="262" spans="2:8" x14ac:dyDescent="0.15">
      <c r="B262" s="4">
        <f ca="1">IFERROR(IF(Pożyczka_nie_jest_spłacona*Pożyczka_jest_spłacona,Numer_spłaty,""), "")</f>
        <v>254</v>
      </c>
      <c r="C262" s="2">
        <f ca="1">IFERROR(IF(Pożyczka_nie_jest_spłacona*Pożyczka_jest_spłacona,Data_spłaty,""), "")</f>
        <v>53073</v>
      </c>
      <c r="D262" s="3">
        <f ca="1">IFERROR(IF(Pożyczka_nie_jest_spłacona*Pożyczka_jest_spłacona,Wartość_pożyczki,""), "")</f>
        <v>171692.93134064972</v>
      </c>
      <c r="E262" s="3">
        <f ca="1">IFERROR(IF(Pożyczka_nie_jest_spłacona*Pożyczka_jest_spłacona,Miesięczna_spłata,""), "")</f>
        <v>2176.4554674291244</v>
      </c>
      <c r="F262" s="3">
        <f ca="1">IFERROR(IF(Pożyczka_nie_jest_spłacona*Pożyczka_jest_spłacona,Kapitał,""), "")</f>
        <v>1150.5902026687177</v>
      </c>
      <c r="G262" s="3">
        <f ca="1">IFERROR(IF(Pożyczka_nie_jest_spłacona*Pożyczka_jest_spłacona,Kwota_odsetek,""), "")</f>
        <v>1025.8652647604069</v>
      </c>
      <c r="H262" s="3">
        <f ca="1">IFERROR(IF(Pożyczka_nie_jest_spłacona*Pożyczka_jest_spłacona,Saldo_końcowe,""), "")</f>
        <v>170542.34113798104</v>
      </c>
    </row>
    <row r="263" spans="2:8" x14ac:dyDescent="0.15">
      <c r="B263" s="4">
        <f ca="1">IFERROR(IF(Pożyczka_nie_jest_spłacona*Pożyczka_jest_spłacona,Numer_spłaty,""), "")</f>
        <v>255</v>
      </c>
      <c r="C263" s="2">
        <f ca="1">IFERROR(IF(Pożyczka_nie_jest_spłacona*Pożyczka_jest_spłacona,Data_spłaty,""), "")</f>
        <v>53103</v>
      </c>
      <c r="D263" s="3">
        <f ca="1">IFERROR(IF(Pożyczka_nie_jest_spłacona*Pożyczka_jest_spłacona,Wartość_pożyczki,""), "")</f>
        <v>170542.34113798104</v>
      </c>
      <c r="E263" s="3">
        <f ca="1">IFERROR(IF(Pożyczka_nie_jest_spłacona*Pożyczka_jest_spłacona,Miesięczna_spłata,""), "")</f>
        <v>2176.4554674291244</v>
      </c>
      <c r="F263" s="3">
        <f ca="1">IFERROR(IF(Pożyczka_nie_jest_spłacona*Pożyczka_jest_spłacona,Kapitał,""), "")</f>
        <v>1157.4649791296633</v>
      </c>
      <c r="G263" s="3">
        <f ca="1">IFERROR(IF(Pożyczka_nie_jest_spłacona*Pożyczka_jest_spłacona,Kwota_odsetek,""), "")</f>
        <v>1018.9904882994613</v>
      </c>
      <c r="H263" s="3">
        <f ca="1">IFERROR(IF(Pożyczka_nie_jest_spłacona*Pożyczka_jest_spłacona,Saldo_końcowe,""), "")</f>
        <v>169384.8761588512</v>
      </c>
    </row>
    <row r="264" spans="2:8" x14ac:dyDescent="0.15">
      <c r="B264" s="4">
        <f ca="1">IFERROR(IF(Pożyczka_nie_jest_spłacona*Pożyczka_jest_spłacona,Numer_spłaty,""), "")</f>
        <v>256</v>
      </c>
      <c r="C264" s="2">
        <f ca="1">IFERROR(IF(Pożyczka_nie_jest_spłacona*Pożyczka_jest_spłacona,Data_spłaty,""), "")</f>
        <v>53134</v>
      </c>
      <c r="D264" s="3">
        <f ca="1">IFERROR(IF(Pożyczka_nie_jest_spłacona*Pożyczka_jest_spłacona,Wartość_pożyczki,""), "")</f>
        <v>169384.8761588512</v>
      </c>
      <c r="E264" s="3">
        <f ca="1">IFERROR(IF(Pożyczka_nie_jest_spłacona*Pożyczka_jest_spłacona,Miesięczna_spłata,""), "")</f>
        <v>2176.4554674291244</v>
      </c>
      <c r="F264" s="3">
        <f ca="1">IFERROR(IF(Pożyczka_nie_jest_spłacona*Pożyczka_jest_spłacona,Kapitał,""), "")</f>
        <v>1164.3808323799631</v>
      </c>
      <c r="G264" s="3">
        <f ca="1">IFERROR(IF(Pożyczka_nie_jest_spłacona*Pożyczka_jest_spłacona,Kwota_odsetek,""), "")</f>
        <v>1012.0746350491615</v>
      </c>
      <c r="H264" s="3">
        <f ca="1">IFERROR(IF(Pożyczka_nie_jest_spłacona*Pożyczka_jest_spłacona,Saldo_końcowe,""), "")</f>
        <v>168220.49532647151</v>
      </c>
    </row>
    <row r="265" spans="2:8" x14ac:dyDescent="0.15">
      <c r="B265" s="4">
        <f ca="1">IFERROR(IF(Pożyczka_nie_jest_spłacona*Pożyczka_jest_spłacona,Numer_spłaty,""), "")</f>
        <v>257</v>
      </c>
      <c r="C265" s="2">
        <f ca="1">IFERROR(IF(Pożyczka_nie_jest_spłacona*Pożyczka_jest_spłacona,Data_spłaty,""), "")</f>
        <v>53164</v>
      </c>
      <c r="D265" s="3">
        <f ca="1">IFERROR(IF(Pożyczka_nie_jest_spłacona*Pożyczka_jest_spłacona,Wartość_pożyczki,""), "")</f>
        <v>168220.49532647151</v>
      </c>
      <c r="E265" s="3">
        <f ca="1">IFERROR(IF(Pożyczka_nie_jest_spłacona*Pożyczka_jest_spłacona,Miesięczna_spłata,""), "")</f>
        <v>2176.4554674291244</v>
      </c>
      <c r="F265" s="3">
        <f ca="1">IFERROR(IF(Pożyczka_nie_jest_spłacona*Pożyczka_jest_spłacona,Kapitał,""), "")</f>
        <v>1171.3380078534333</v>
      </c>
      <c r="G265" s="3">
        <f ca="1">IFERROR(IF(Pożyczka_nie_jest_spłacona*Pożyczka_jest_spłacona,Kwota_odsetek,""), "")</f>
        <v>1005.1174595756912</v>
      </c>
      <c r="H265" s="3">
        <f ca="1">IFERROR(IF(Pożyczka_nie_jest_spłacona*Pożyczka_jest_spłacona,Saldo_końcowe,""), "")</f>
        <v>167049.15731861768</v>
      </c>
    </row>
    <row r="266" spans="2:8" x14ac:dyDescent="0.15">
      <c r="B266" s="4">
        <f ca="1">IFERROR(IF(Pożyczka_nie_jest_spłacona*Pożyczka_jest_spłacona,Numer_spłaty,""), "")</f>
        <v>258</v>
      </c>
      <c r="C266" s="2">
        <f ca="1">IFERROR(IF(Pożyczka_nie_jest_spłacona*Pożyczka_jest_spłacona,Data_spłaty,""), "")</f>
        <v>53195</v>
      </c>
      <c r="D266" s="3">
        <f ca="1">IFERROR(IF(Pożyczka_nie_jest_spłacona*Pożyczka_jest_spłacona,Wartość_pożyczki,""), "")</f>
        <v>167049.15731861768</v>
      </c>
      <c r="E266" s="3">
        <f ca="1">IFERROR(IF(Pożyczka_nie_jest_spłacona*Pożyczka_jest_spłacona,Miesięczna_spłata,""), "")</f>
        <v>2176.4554674291244</v>
      </c>
      <c r="F266" s="3">
        <f ca="1">IFERROR(IF(Pożyczka_nie_jest_spłacona*Pożyczka_jest_spłacona,Kapitał,""), "")</f>
        <v>1178.3367524503576</v>
      </c>
      <c r="G266" s="3">
        <f ca="1">IFERROR(IF(Pożyczka_nie_jest_spłacona*Pożyczka_jest_spłacona,Kwota_odsetek,""), "")</f>
        <v>998.118714978767</v>
      </c>
      <c r="H266" s="3">
        <f ca="1">IFERROR(IF(Pożyczka_nie_jest_spłacona*Pożyczka_jest_spłacona,Saldo_końcowe,""), "")</f>
        <v>165870.82056616736</v>
      </c>
    </row>
    <row r="267" spans="2:8" x14ac:dyDescent="0.15">
      <c r="B267" s="4">
        <f ca="1">IFERROR(IF(Pożyczka_nie_jest_spłacona*Pożyczka_jest_spłacona,Numer_spłaty,""), "")</f>
        <v>259</v>
      </c>
      <c r="C267" s="2">
        <f ca="1">IFERROR(IF(Pożyczka_nie_jest_spłacona*Pożyczka_jest_spłacona,Data_spłaty,""), "")</f>
        <v>53226</v>
      </c>
      <c r="D267" s="3">
        <f ca="1">IFERROR(IF(Pożyczka_nie_jest_spłacona*Pożyczka_jest_spłacona,Wartość_pożyczki,""), "")</f>
        <v>165870.82056616736</v>
      </c>
      <c r="E267" s="3">
        <f ca="1">IFERROR(IF(Pożyczka_nie_jest_spłacona*Pożyczka_jest_spłacona,Miesięczna_spłata,""), "")</f>
        <v>2176.4554674291244</v>
      </c>
      <c r="F267" s="3">
        <f ca="1">IFERROR(IF(Pożyczka_nie_jest_spłacona*Pożyczka_jest_spłacona,Kapitał,""), "")</f>
        <v>1185.3773145462485</v>
      </c>
      <c r="G267" s="3">
        <f ca="1">IFERROR(IF(Pożyczka_nie_jest_spłacona*Pożyczka_jest_spłacona,Kwota_odsetek,""), "")</f>
        <v>991.07815288287588</v>
      </c>
      <c r="H267" s="3">
        <f ca="1">IFERROR(IF(Pożyczka_nie_jest_spłacona*Pożyczka_jest_spłacona,Saldo_końcowe,""), "")</f>
        <v>164685.44325162121</v>
      </c>
    </row>
    <row r="268" spans="2:8" x14ac:dyDescent="0.15">
      <c r="B268" s="4">
        <f ca="1">IFERROR(IF(Pożyczka_nie_jest_spłacona*Pożyczka_jest_spłacona,Numer_spłaty,""), "")</f>
        <v>260</v>
      </c>
      <c r="C268" s="2">
        <f ca="1">IFERROR(IF(Pożyczka_nie_jest_spłacona*Pożyczka_jest_spłacona,Data_spłaty,""), "")</f>
        <v>53256</v>
      </c>
      <c r="D268" s="3">
        <f ca="1">IFERROR(IF(Pożyczka_nie_jest_spłacona*Pożyczka_jest_spłacona,Wartość_pożyczki,""), "")</f>
        <v>164685.44325162121</v>
      </c>
      <c r="E268" s="3">
        <f ca="1">IFERROR(IF(Pożyczka_nie_jest_spłacona*Pożyczka_jest_spłacona,Miesięczna_spłata,""), "")</f>
        <v>2176.4554674291244</v>
      </c>
      <c r="F268" s="3">
        <f ca="1">IFERROR(IF(Pożyczka_nie_jest_spłacona*Pożyczka_jest_spłacona,Kapitał,""), "")</f>
        <v>1192.4599440006623</v>
      </c>
      <c r="G268" s="3">
        <f ca="1">IFERROR(IF(Pożyczka_nie_jest_spłacona*Pożyczka_jest_spłacona,Kwota_odsetek,""), "")</f>
        <v>983.99552342846221</v>
      </c>
      <c r="H268" s="3">
        <f ca="1">IFERROR(IF(Pożyczka_nie_jest_spłacona*Pożyczka_jest_spłacona,Saldo_końcowe,""), "")</f>
        <v>163492.98330762051</v>
      </c>
    </row>
    <row r="269" spans="2:8" x14ac:dyDescent="0.15">
      <c r="B269" s="4">
        <f ca="1">IFERROR(IF(Pożyczka_nie_jest_spłacona*Pożyczka_jest_spłacona,Numer_spłaty,""), "")</f>
        <v>261</v>
      </c>
      <c r="C269" s="2">
        <f ca="1">IFERROR(IF(Pożyczka_nie_jest_spłacona*Pożyczka_jest_spłacona,Data_spłaty,""), "")</f>
        <v>53287</v>
      </c>
      <c r="D269" s="3">
        <f ca="1">IFERROR(IF(Pożyczka_nie_jest_spłacona*Pożyczka_jest_spłacona,Wartość_pożyczki,""), "")</f>
        <v>163492.98330762051</v>
      </c>
      <c r="E269" s="3">
        <f ca="1">IFERROR(IF(Pożyczka_nie_jest_spłacona*Pożyczka_jest_spłacona,Miesięczna_spłata,""), "")</f>
        <v>2176.4554674291244</v>
      </c>
      <c r="F269" s="3">
        <f ca="1">IFERROR(IF(Pożyczka_nie_jest_spłacona*Pożyczka_jest_spłacona,Kapitał,""), "")</f>
        <v>1199.5848921660663</v>
      </c>
      <c r="G269" s="3">
        <f ca="1">IFERROR(IF(Pożyczka_nie_jest_spłacona*Pożyczka_jest_spłacona,Kwota_odsetek,""), "")</f>
        <v>976.8705752630583</v>
      </c>
      <c r="H269" s="3">
        <f ca="1">IFERROR(IF(Pożyczka_nie_jest_spłacona*Pożyczka_jest_spłacona,Saldo_końcowe,""), "")</f>
        <v>162293.39841545443</v>
      </c>
    </row>
    <row r="270" spans="2:8" x14ac:dyDescent="0.15">
      <c r="B270" s="4">
        <f ca="1">IFERROR(IF(Pożyczka_nie_jest_spłacona*Pożyczka_jest_spłacona,Numer_spłaty,""), "")</f>
        <v>262</v>
      </c>
      <c r="C270" s="2">
        <f ca="1">IFERROR(IF(Pożyczka_nie_jest_spłacona*Pożyczka_jest_spłacona,Data_spłaty,""), "")</f>
        <v>53317</v>
      </c>
      <c r="D270" s="3">
        <f ca="1">IFERROR(IF(Pożyczka_nie_jest_spłacona*Pożyczka_jest_spłacona,Wartość_pożyczki,""), "")</f>
        <v>162293.39841545443</v>
      </c>
      <c r="E270" s="3">
        <f ca="1">IFERROR(IF(Pożyczka_nie_jest_spłacona*Pożyczka_jest_spłacona,Miesięczna_spłata,""), "")</f>
        <v>2176.4554674291244</v>
      </c>
      <c r="F270" s="3">
        <f ca="1">IFERROR(IF(Pożyczka_nie_jest_spłacona*Pożyczka_jest_spłacona,Kapitał,""), "")</f>
        <v>1206.7524118967585</v>
      </c>
      <c r="G270" s="3">
        <f ca="1">IFERROR(IF(Pożyczka_nie_jest_spłacona*Pożyczka_jest_spłacona,Kwota_odsetek,""), "")</f>
        <v>969.70305553236597</v>
      </c>
      <c r="H270" s="3">
        <f ca="1">IFERROR(IF(Pożyczka_nie_jest_spłacona*Pożyczka_jest_spłacona,Saldo_końcowe,""), "")</f>
        <v>161086.64600355783</v>
      </c>
    </row>
    <row r="271" spans="2:8" x14ac:dyDescent="0.15">
      <c r="B271" s="4">
        <f ca="1">IFERROR(IF(Pożyczka_nie_jest_spłacona*Pożyczka_jest_spłacona,Numer_spłaty,""), "")</f>
        <v>263</v>
      </c>
      <c r="C271" s="2">
        <f ca="1">IFERROR(IF(Pożyczka_nie_jest_spłacona*Pożyczka_jest_spłacona,Data_spłaty,""), "")</f>
        <v>53348</v>
      </c>
      <c r="D271" s="3">
        <f ca="1">IFERROR(IF(Pożyczka_nie_jest_spłacona*Pożyczka_jest_spłacona,Wartość_pożyczki,""), "")</f>
        <v>161086.64600355783</v>
      </c>
      <c r="E271" s="3">
        <f ca="1">IFERROR(IF(Pożyczka_nie_jest_spłacona*Pożyczka_jest_spłacona,Miesięczna_spłata,""), "")</f>
        <v>2176.4554674291244</v>
      </c>
      <c r="F271" s="3">
        <f ca="1">IFERROR(IF(Pożyczka_nie_jest_spłacona*Pożyczka_jest_spłacona,Kapitał,""), "")</f>
        <v>1213.9627575578418</v>
      </c>
      <c r="G271" s="3">
        <f ca="1">IFERROR(IF(Pożyczka_nie_jest_spłacona*Pożyczka_jest_spłacona,Kwota_odsetek,""), "")</f>
        <v>962.49270987128284</v>
      </c>
      <c r="H271" s="3">
        <f ca="1">IFERROR(IF(Pożyczka_nie_jest_spłacona*Pożyczka_jest_spłacona,Saldo_końcowe,""), "")</f>
        <v>159872.68324599997</v>
      </c>
    </row>
    <row r="272" spans="2:8" x14ac:dyDescent="0.15">
      <c r="B272" s="4">
        <f ca="1">IFERROR(IF(Pożyczka_nie_jest_spłacona*Pożyczka_jest_spłacona,Numer_spłaty,""), "")</f>
        <v>264</v>
      </c>
      <c r="C272" s="2">
        <f ca="1">IFERROR(IF(Pożyczka_nie_jest_spłacona*Pożyczka_jest_spłacona,Data_spłaty,""), "")</f>
        <v>53379</v>
      </c>
      <c r="D272" s="3">
        <f ca="1">IFERROR(IF(Pożyczka_nie_jest_spłacona*Pożyczka_jest_spłacona,Wartość_pożyczki,""), "")</f>
        <v>159872.68324599997</v>
      </c>
      <c r="E272" s="3">
        <f ca="1">IFERROR(IF(Pożyczka_nie_jest_spłacona*Pożyczka_jest_spłacona,Miesięczna_spłata,""), "")</f>
        <v>2176.4554674291244</v>
      </c>
      <c r="F272" s="3">
        <f ca="1">IFERROR(IF(Pożyczka_nie_jest_spłacona*Pożyczka_jest_spłacona,Kapitał,""), "")</f>
        <v>1221.2161850342495</v>
      </c>
      <c r="G272" s="3">
        <f ca="1">IFERROR(IF(Pożyczka_nie_jest_spłacona*Pożyczka_jest_spłacona,Kwota_odsetek,""), "")</f>
        <v>955.23928239487452</v>
      </c>
      <c r="H272" s="3">
        <f ca="1">IFERROR(IF(Pożyczka_nie_jest_spłacona*Pożyczka_jest_spłacona,Saldo_końcowe,""), "")</f>
        <v>158651.46706096549</v>
      </c>
    </row>
    <row r="273" spans="2:8" x14ac:dyDescent="0.15">
      <c r="B273" s="4">
        <f ca="1">IFERROR(IF(Pożyczka_nie_jest_spłacona*Pożyczka_jest_spłacona,Numer_spłaty,""), "")</f>
        <v>265</v>
      </c>
      <c r="C273" s="2">
        <f ca="1">IFERROR(IF(Pożyczka_nie_jest_spłacona*Pożyczka_jest_spłacona,Data_spłaty,""), "")</f>
        <v>53407</v>
      </c>
      <c r="D273" s="3">
        <f ca="1">IFERROR(IF(Pożyczka_nie_jest_spłacona*Pożyczka_jest_spłacona,Wartość_pożyczki,""), "")</f>
        <v>158651.46706096549</v>
      </c>
      <c r="E273" s="3">
        <f ca="1">IFERROR(IF(Pożyczka_nie_jest_spłacona*Pożyczka_jest_spłacona,Miesięczna_spłata,""), "")</f>
        <v>2176.4554674291244</v>
      </c>
      <c r="F273" s="3">
        <f ca="1">IFERROR(IF(Pożyczka_nie_jest_spłacona*Pożyczka_jest_spłacona,Kapitał,""), "")</f>
        <v>1228.5129517398293</v>
      </c>
      <c r="G273" s="3">
        <f ca="1">IFERROR(IF(Pożyczka_nie_jest_spłacona*Pożyczka_jest_spłacona,Kwota_odsetek,""), "")</f>
        <v>947.94251568929508</v>
      </c>
      <c r="H273" s="3">
        <f ca="1">IFERROR(IF(Pożyczka_nie_jest_spłacona*Pożyczka_jest_spłacona,Saldo_końcowe,""), "")</f>
        <v>157422.95410922565</v>
      </c>
    </row>
    <row r="274" spans="2:8" x14ac:dyDescent="0.15">
      <c r="B274" s="4">
        <f ca="1">IFERROR(IF(Pożyczka_nie_jest_spłacona*Pożyczka_jest_spłacona,Numer_spłaty,""), "")</f>
        <v>266</v>
      </c>
      <c r="C274" s="2">
        <f ca="1">IFERROR(IF(Pożyczka_nie_jest_spłacona*Pożyczka_jest_spłacona,Data_spłaty,""), "")</f>
        <v>53438</v>
      </c>
      <c r="D274" s="3">
        <f ca="1">IFERROR(IF(Pożyczka_nie_jest_spłacona*Pożyczka_jest_spłacona,Wartość_pożyczki,""), "")</f>
        <v>157422.95410922565</v>
      </c>
      <c r="E274" s="3">
        <f ca="1">IFERROR(IF(Pożyczka_nie_jest_spłacona*Pożyczka_jest_spłacona,Miesięczna_spłata,""), "")</f>
        <v>2176.4554674291244</v>
      </c>
      <c r="F274" s="3">
        <f ca="1">IFERROR(IF(Pożyczka_nie_jest_spłacona*Pożyczka_jest_spłacona,Kapitał,""), "")</f>
        <v>1235.8533166264749</v>
      </c>
      <c r="G274" s="3">
        <f ca="1">IFERROR(IF(Pożyczka_nie_jest_spłacona*Pożyczka_jest_spłacona,Kwota_odsetek,""), "")</f>
        <v>940.60215080264959</v>
      </c>
      <c r="H274" s="3">
        <f ca="1">IFERROR(IF(Pożyczka_nie_jest_spłacona*Pożyczka_jest_spłacona,Saldo_końcowe,""), "")</f>
        <v>156187.10079259891</v>
      </c>
    </row>
    <row r="275" spans="2:8" x14ac:dyDescent="0.15">
      <c r="B275" s="4">
        <f ca="1">IFERROR(IF(Pożyczka_nie_jest_spłacona*Pożyczka_jest_spłacona,Numer_spłaty,""), "")</f>
        <v>267</v>
      </c>
      <c r="C275" s="2">
        <f ca="1">IFERROR(IF(Pożyczka_nie_jest_spłacona*Pożyczka_jest_spłacona,Data_spłaty,""), "")</f>
        <v>53468</v>
      </c>
      <c r="D275" s="3">
        <f ca="1">IFERROR(IF(Pożyczka_nie_jest_spłacona*Pożyczka_jest_spłacona,Wartość_pożyczki,""), "")</f>
        <v>156187.10079259891</v>
      </c>
      <c r="E275" s="3">
        <f ca="1">IFERROR(IF(Pożyczka_nie_jest_spłacona*Pożyczka_jest_spłacona,Miesięczna_spłata,""), "")</f>
        <v>2176.4554674291244</v>
      </c>
      <c r="F275" s="3">
        <f ca="1">IFERROR(IF(Pożyczka_nie_jest_spłacona*Pożyczka_jest_spłacona,Kapitał,""), "")</f>
        <v>1243.2375401933182</v>
      </c>
      <c r="G275" s="3">
        <f ca="1">IFERROR(IF(Pożyczka_nie_jest_spłacona*Pożyczka_jest_spłacona,Kwota_odsetek,""), "")</f>
        <v>933.21792723580631</v>
      </c>
      <c r="H275" s="3">
        <f ca="1">IFERROR(IF(Pożyczka_nie_jest_spłacona*Pożyczka_jest_spłacona,Saldo_końcowe,""), "")</f>
        <v>154943.86325240578</v>
      </c>
    </row>
    <row r="276" spans="2:8" x14ac:dyDescent="0.15">
      <c r="B276" s="4">
        <f ca="1">IFERROR(IF(Pożyczka_nie_jest_spłacona*Pożyczka_jest_spłacona,Numer_spłaty,""), "")</f>
        <v>268</v>
      </c>
      <c r="C276" s="2">
        <f ca="1">IFERROR(IF(Pożyczka_nie_jest_spłacona*Pożyczka_jest_spłacona,Data_spłaty,""), "")</f>
        <v>53499</v>
      </c>
      <c r="D276" s="3">
        <f ca="1">IFERROR(IF(Pożyczka_nie_jest_spłacona*Pożyczka_jest_spłacona,Wartość_pożyczki,""), "")</f>
        <v>154943.86325240578</v>
      </c>
      <c r="E276" s="3">
        <f ca="1">IFERROR(IF(Pożyczka_nie_jest_spłacona*Pożyczka_jest_spłacona,Miesięczna_spłata,""), "")</f>
        <v>2176.4554674291244</v>
      </c>
      <c r="F276" s="3">
        <f ca="1">IFERROR(IF(Pożyczka_nie_jest_spłacona*Pożyczka_jest_spłacona,Kapitał,""), "")</f>
        <v>1250.6658844959732</v>
      </c>
      <c r="G276" s="3">
        <f ca="1">IFERROR(IF(Pożyczka_nie_jest_spłacona*Pożyczka_jest_spłacona,Kwota_odsetek,""), "")</f>
        <v>925.78958293315134</v>
      </c>
      <c r="H276" s="3">
        <f ca="1">IFERROR(IF(Pożyczka_nie_jest_spłacona*Pożyczka_jest_spłacona,Saldo_końcowe,""), "")</f>
        <v>153693.19736790983</v>
      </c>
    </row>
    <row r="277" spans="2:8" x14ac:dyDescent="0.15">
      <c r="B277" s="4">
        <f ca="1">IFERROR(IF(Pożyczka_nie_jest_spłacona*Pożyczka_jest_spłacona,Numer_spłaty,""), "")</f>
        <v>269</v>
      </c>
      <c r="C277" s="2">
        <f ca="1">IFERROR(IF(Pożyczka_nie_jest_spłacona*Pożyczka_jest_spłacona,Data_spłaty,""), "")</f>
        <v>53529</v>
      </c>
      <c r="D277" s="3">
        <f ca="1">IFERROR(IF(Pożyczka_nie_jest_spłacona*Pożyczka_jest_spłacona,Wartość_pożyczki,""), "")</f>
        <v>153693.19736790983</v>
      </c>
      <c r="E277" s="3">
        <f ca="1">IFERROR(IF(Pożyczka_nie_jest_spłacona*Pożyczka_jest_spłacona,Miesięczna_spłata,""), "")</f>
        <v>2176.4554674291244</v>
      </c>
      <c r="F277" s="3">
        <f ca="1">IFERROR(IF(Pożyczka_nie_jest_spłacona*Pożyczka_jest_spłacona,Kapitał,""), "")</f>
        <v>1258.1386131558365</v>
      </c>
      <c r="G277" s="3">
        <f ca="1">IFERROR(IF(Pożyczka_nie_jest_spłacona*Pożyczka_jest_spłacona,Kwota_odsetek,""), "")</f>
        <v>918.31685427328784</v>
      </c>
      <c r="H277" s="3">
        <f ca="1">IFERROR(IF(Pożyczka_nie_jest_spłacona*Pożyczka_jest_spłacona,Saldo_końcowe,""), "")</f>
        <v>152435.05875475402</v>
      </c>
    </row>
    <row r="278" spans="2:8" x14ac:dyDescent="0.15">
      <c r="B278" s="4">
        <f ca="1">IFERROR(IF(Pożyczka_nie_jest_spłacona*Pożyczka_jest_spłacona,Numer_spłaty,""), "")</f>
        <v>270</v>
      </c>
      <c r="C278" s="2">
        <f ca="1">IFERROR(IF(Pożyczka_nie_jest_spłacona*Pożyczka_jest_spłacona,Data_spłaty,""), "")</f>
        <v>53560</v>
      </c>
      <c r="D278" s="3">
        <f ca="1">IFERROR(IF(Pożyczka_nie_jest_spłacona*Pożyczka_jest_spłacona,Wartość_pożyczki,""), "")</f>
        <v>152435.05875475402</v>
      </c>
      <c r="E278" s="3">
        <f ca="1">IFERROR(IF(Pożyczka_nie_jest_spłacona*Pożyczka_jest_spłacona,Miesięczna_spłata,""), "")</f>
        <v>2176.4554674291244</v>
      </c>
      <c r="F278" s="3">
        <f ca="1">IFERROR(IF(Pożyczka_nie_jest_spłacona*Pożyczka_jest_spłacona,Kapitał,""), "")</f>
        <v>1265.6559913694427</v>
      </c>
      <c r="G278" s="3">
        <f ca="1">IFERROR(IF(Pożyczka_nie_jest_spłacona*Pożyczka_jest_spłacona,Kwota_odsetek,""), "")</f>
        <v>910.79947605968175</v>
      </c>
      <c r="H278" s="3">
        <f ca="1">IFERROR(IF(Pożyczka_nie_jest_spłacona*Pożyczka_jest_spłacona,Saldo_końcowe,""), "")</f>
        <v>151169.40276338416</v>
      </c>
    </row>
    <row r="279" spans="2:8" x14ac:dyDescent="0.15">
      <c r="B279" s="4">
        <f ca="1">IFERROR(IF(Pożyczka_nie_jest_spłacona*Pożyczka_jest_spłacona,Numer_spłaty,""), "")</f>
        <v>271</v>
      </c>
      <c r="C279" s="2">
        <f ca="1">IFERROR(IF(Pożyczka_nie_jest_spłacona*Pożyczka_jest_spłacona,Data_spłaty,""), "")</f>
        <v>53591</v>
      </c>
      <c r="D279" s="3">
        <f ca="1">IFERROR(IF(Pożyczka_nie_jest_spłacona*Pożyczka_jest_spłacona,Wartość_pożyczki,""), "")</f>
        <v>151169.40276338416</v>
      </c>
      <c r="E279" s="3">
        <f ca="1">IFERROR(IF(Pożyczka_nie_jest_spłacona*Pożyczka_jest_spłacona,Miesięczna_spłata,""), "")</f>
        <v>2176.4554674291244</v>
      </c>
      <c r="F279" s="3">
        <f ca="1">IFERROR(IF(Pożyczka_nie_jest_spłacona*Pożyczka_jest_spłacona,Kapitał,""), "")</f>
        <v>1273.2182859178752</v>
      </c>
      <c r="G279" s="3">
        <f ca="1">IFERROR(IF(Pożyczka_nie_jest_spłacona*Pożyczka_jest_spłacona,Kwota_odsetek,""), "")</f>
        <v>903.23718151124967</v>
      </c>
      <c r="H279" s="3">
        <f ca="1">IFERROR(IF(Pożyczka_nie_jest_spłacona*Pożyczka_jest_spłacona,Saldo_końcowe,""), "")</f>
        <v>149896.18447746639</v>
      </c>
    </row>
    <row r="280" spans="2:8" x14ac:dyDescent="0.15">
      <c r="B280" s="4">
        <f ca="1">IFERROR(IF(Pożyczka_nie_jest_spłacona*Pożyczka_jest_spłacona,Numer_spłaty,""), "")</f>
        <v>272</v>
      </c>
      <c r="C280" s="2">
        <f ca="1">IFERROR(IF(Pożyczka_nie_jest_spłacona*Pożyczka_jest_spłacona,Data_spłaty,""), "")</f>
        <v>53621</v>
      </c>
      <c r="D280" s="3">
        <f ca="1">IFERROR(IF(Pożyczka_nie_jest_spłacona*Pożyczka_jest_spłacona,Wartość_pożyczki,""), "")</f>
        <v>149896.18447746639</v>
      </c>
      <c r="E280" s="3">
        <f ca="1">IFERROR(IF(Pożyczka_nie_jest_spłacona*Pożyczka_jest_spłacona,Miesięczna_spłata,""), "")</f>
        <v>2176.4554674291244</v>
      </c>
      <c r="F280" s="3">
        <f ca="1">IFERROR(IF(Pożyczka_nie_jest_spłacona*Pożyczka_jest_spłacona,Kapitał,""), "")</f>
        <v>1280.8257651762347</v>
      </c>
      <c r="G280" s="3">
        <f ca="1">IFERROR(IF(Pożyczka_nie_jest_spłacona*Pożyczka_jest_spłacona,Kwota_odsetek,""), "")</f>
        <v>895.62970225289007</v>
      </c>
      <c r="H280" s="3">
        <f ca="1">IFERROR(IF(Pożyczka_nie_jest_spłacona*Pożyczka_jest_spłacona,Saldo_końcowe,""), "")</f>
        <v>148615.35871229018</v>
      </c>
    </row>
    <row r="281" spans="2:8" x14ac:dyDescent="0.15">
      <c r="B281" s="4">
        <f ca="1">IFERROR(IF(Pożyczka_nie_jest_spłacona*Pożyczka_jest_spłacona,Numer_spłaty,""), "")</f>
        <v>273</v>
      </c>
      <c r="C281" s="2">
        <f ca="1">IFERROR(IF(Pożyczka_nie_jest_spłacona*Pożyczka_jest_spłacona,Data_spłaty,""), "")</f>
        <v>53652</v>
      </c>
      <c r="D281" s="3">
        <f ca="1">IFERROR(IF(Pożyczka_nie_jest_spłacona*Pożyczka_jest_spłacona,Wartość_pożyczki,""), "")</f>
        <v>148615.35871229018</v>
      </c>
      <c r="E281" s="3">
        <f ca="1">IFERROR(IF(Pożyczka_nie_jest_spłacona*Pożyczka_jest_spłacona,Miesięczna_spłata,""), "")</f>
        <v>2176.4554674291244</v>
      </c>
      <c r="F281" s="3">
        <f ca="1">IFERROR(IF(Pożyczka_nie_jest_spłacona*Pożyczka_jest_spłacona,Kapitał,""), "")</f>
        <v>1288.4786991231624</v>
      </c>
      <c r="G281" s="3">
        <f ca="1">IFERROR(IF(Pożyczka_nie_jest_spłacona*Pożyczka_jest_spłacona,Kwota_odsetek,""), "")</f>
        <v>887.9767683059622</v>
      </c>
      <c r="H281" s="3">
        <f ca="1">IFERROR(IF(Pożyczka_nie_jest_spłacona*Pożyczka_jest_spłacona,Saldo_końcowe,""), "")</f>
        <v>147326.88001316693</v>
      </c>
    </row>
    <row r="282" spans="2:8" x14ac:dyDescent="0.15">
      <c r="B282" s="4">
        <f ca="1">IFERROR(IF(Pożyczka_nie_jest_spłacona*Pożyczka_jest_spłacona,Numer_spłaty,""), "")</f>
        <v>274</v>
      </c>
      <c r="C282" s="2">
        <f ca="1">IFERROR(IF(Pożyczka_nie_jest_spłacona*Pożyczka_jest_spłacona,Data_spłaty,""), "")</f>
        <v>53682</v>
      </c>
      <c r="D282" s="3">
        <f ca="1">IFERROR(IF(Pożyczka_nie_jest_spłacona*Pożyczka_jest_spłacona,Wartość_pożyczki,""), "")</f>
        <v>147326.88001316693</v>
      </c>
      <c r="E282" s="3">
        <f ca="1">IFERROR(IF(Pożyczka_nie_jest_spłacona*Pożyczka_jest_spłacona,Miesięczna_spłata,""), "")</f>
        <v>2176.4554674291244</v>
      </c>
      <c r="F282" s="3">
        <f ca="1">IFERROR(IF(Pożyczka_nie_jest_spłacona*Pożyczka_jest_spłacona,Kapitał,""), "")</f>
        <v>1296.1773593504233</v>
      </c>
      <c r="G282" s="3">
        <f ca="1">IFERROR(IF(Pożyczka_nie_jest_spłacona*Pożyczka_jest_spłacona,Kwota_odsetek,""), "")</f>
        <v>880.27810807870117</v>
      </c>
      <c r="H282" s="3">
        <f ca="1">IFERROR(IF(Pożyczka_nie_jest_spłacona*Pożyczka_jest_spłacona,Saldo_końcowe,""), "")</f>
        <v>146030.70265381644</v>
      </c>
    </row>
    <row r="283" spans="2:8" x14ac:dyDescent="0.15">
      <c r="B283" s="4">
        <f ca="1">IFERROR(IF(Pożyczka_nie_jest_spłacona*Pożyczka_jest_spłacona,Numer_spłaty,""), "")</f>
        <v>275</v>
      </c>
      <c r="C283" s="2">
        <f ca="1">IFERROR(IF(Pożyczka_nie_jest_spłacona*Pożyczka_jest_spłacona,Data_spłaty,""), "")</f>
        <v>53713</v>
      </c>
      <c r="D283" s="3">
        <f ca="1">IFERROR(IF(Pożyczka_nie_jest_spłacona*Pożyczka_jest_spłacona,Wartość_pożyczki,""), "")</f>
        <v>146030.70265381644</v>
      </c>
      <c r="E283" s="3">
        <f ca="1">IFERROR(IF(Pożyczka_nie_jest_spłacona*Pożyczka_jest_spłacona,Miesięczna_spłata,""), "")</f>
        <v>2176.4554674291244</v>
      </c>
      <c r="F283" s="3">
        <f ca="1">IFERROR(IF(Pożyczka_nie_jest_spłacona*Pożyczka_jest_spłacona,Kapitał,""), "")</f>
        <v>1303.9220190725421</v>
      </c>
      <c r="G283" s="3">
        <f ca="1">IFERROR(IF(Pożyczka_nie_jest_spłacona*Pożyczka_jest_spłacona,Kwota_odsetek,""), "")</f>
        <v>872.53344835658243</v>
      </c>
      <c r="H283" s="3">
        <f ca="1">IFERROR(IF(Pożyczka_nie_jest_spłacona*Pożyczka_jest_spłacona,Saldo_końcowe,""), "")</f>
        <v>144726.78063474386</v>
      </c>
    </row>
    <row r="284" spans="2:8" x14ac:dyDescent="0.15">
      <c r="B284" s="4">
        <f ca="1">IFERROR(IF(Pożyczka_nie_jest_spłacona*Pożyczka_jest_spłacona,Numer_spłaty,""), "")</f>
        <v>276</v>
      </c>
      <c r="C284" s="2">
        <f ca="1">IFERROR(IF(Pożyczka_nie_jest_spłacona*Pożyczka_jest_spłacona,Data_spłaty,""), "")</f>
        <v>53744</v>
      </c>
      <c r="D284" s="3">
        <f ca="1">IFERROR(IF(Pożyczka_nie_jest_spłacona*Pożyczka_jest_spłacona,Wartość_pożyczki,""), "")</f>
        <v>144726.78063474386</v>
      </c>
      <c r="E284" s="3">
        <f ca="1">IFERROR(IF(Pożyczka_nie_jest_spłacona*Pożyczka_jest_spłacona,Miesięczna_spłata,""), "")</f>
        <v>2176.4554674291244</v>
      </c>
      <c r="F284" s="3">
        <f ca="1">IFERROR(IF(Pożyczka_nie_jest_spłacona*Pożyczka_jest_spłacona,Kapitał,""), "")</f>
        <v>1311.7129531365006</v>
      </c>
      <c r="G284" s="3">
        <f ca="1">IFERROR(IF(Pożyczka_nie_jest_spłacona*Pożyczka_jest_spłacona,Kwota_odsetek,""), "")</f>
        <v>864.74251429262404</v>
      </c>
      <c r="H284" s="3">
        <f ca="1">IFERROR(IF(Pożyczka_nie_jest_spłacona*Pożyczka_jest_spłacona,Saldo_końcowe,""), "")</f>
        <v>143415.06768160709</v>
      </c>
    </row>
    <row r="285" spans="2:8" x14ac:dyDescent="0.15">
      <c r="B285" s="4">
        <f ca="1">IFERROR(IF(Pożyczka_nie_jest_spłacona*Pożyczka_jest_spłacona,Numer_spłaty,""), "")</f>
        <v>277</v>
      </c>
      <c r="C285" s="2">
        <f ca="1">IFERROR(IF(Pożyczka_nie_jest_spłacona*Pożyczka_jest_spłacona,Data_spłaty,""), "")</f>
        <v>53772</v>
      </c>
      <c r="D285" s="3">
        <f ca="1">IFERROR(IF(Pożyczka_nie_jest_spłacona*Pożyczka_jest_spłacona,Wartość_pożyczki,""), "")</f>
        <v>143415.06768160709</v>
      </c>
      <c r="E285" s="3">
        <f ca="1">IFERROR(IF(Pożyczka_nie_jest_spłacona*Pożyczka_jest_spłacona,Miesięczna_spłata,""), "")</f>
        <v>2176.4554674291244</v>
      </c>
      <c r="F285" s="3">
        <f ca="1">IFERROR(IF(Pożyczka_nie_jest_spłacona*Pożyczka_jest_spłacona,Kapitał,""), "")</f>
        <v>1319.550438031491</v>
      </c>
      <c r="G285" s="3">
        <f ca="1">IFERROR(IF(Pożyczka_nie_jest_spłacona*Pożyczka_jest_spłacona,Kwota_odsetek,""), "")</f>
        <v>856.90502939763337</v>
      </c>
      <c r="H285" s="3">
        <f ca="1">IFERROR(IF(Pożyczka_nie_jest_spłacona*Pożyczka_jest_spłacona,Saldo_końcowe,""), "")</f>
        <v>142095.51724357577</v>
      </c>
    </row>
    <row r="286" spans="2:8" x14ac:dyDescent="0.15">
      <c r="B286" s="4">
        <f ca="1">IFERROR(IF(Pożyczka_nie_jest_spłacona*Pożyczka_jest_spłacona,Numer_spłaty,""), "")</f>
        <v>278</v>
      </c>
      <c r="C286" s="2">
        <f ca="1">IFERROR(IF(Pożyczka_nie_jest_spłacona*Pożyczka_jest_spłacona,Data_spłaty,""), "")</f>
        <v>53803</v>
      </c>
      <c r="D286" s="3">
        <f ca="1">IFERROR(IF(Pożyczka_nie_jest_spłacona*Pożyczka_jest_spłacona,Wartość_pożyczki,""), "")</f>
        <v>142095.51724357577</v>
      </c>
      <c r="E286" s="3">
        <f ca="1">IFERROR(IF(Pożyczka_nie_jest_spłacona*Pożyczka_jest_spłacona,Miesięczna_spłata,""), "")</f>
        <v>2176.4554674291244</v>
      </c>
      <c r="F286" s="3">
        <f ca="1">IFERROR(IF(Pożyczka_nie_jest_spłacona*Pożyczka_jest_spłacona,Kapitał,""), "")</f>
        <v>1327.4347518987292</v>
      </c>
      <c r="G286" s="3">
        <f ca="1">IFERROR(IF(Pożyczka_nie_jest_spłacona*Pożyczka_jest_spłacona,Kwota_odsetek,""), "")</f>
        <v>849.02071553039514</v>
      </c>
      <c r="H286" s="3">
        <f ca="1">IFERROR(IF(Pożyczka_nie_jest_spłacona*Pożyczka_jest_spłacona,Saldo_końcowe,""), "")</f>
        <v>140768.08249167679</v>
      </c>
    </row>
    <row r="287" spans="2:8" x14ac:dyDescent="0.15">
      <c r="B287" s="4">
        <f ca="1">IFERROR(IF(Pożyczka_nie_jest_spłacona*Pożyczka_jest_spłacona,Numer_spłaty,""), "")</f>
        <v>279</v>
      </c>
      <c r="C287" s="2">
        <f ca="1">IFERROR(IF(Pożyczka_nie_jest_spłacona*Pożyczka_jest_spłacona,Data_spłaty,""), "")</f>
        <v>53833</v>
      </c>
      <c r="D287" s="3">
        <f ca="1">IFERROR(IF(Pożyczka_nie_jest_spłacona*Pożyczka_jest_spłacona,Wartość_pożyczki,""), "")</f>
        <v>140768.08249167679</v>
      </c>
      <c r="E287" s="3">
        <f ca="1">IFERROR(IF(Pożyczka_nie_jest_spłacona*Pożyczka_jest_spłacona,Miesięczna_spłata,""), "")</f>
        <v>2176.4554674291244</v>
      </c>
      <c r="F287" s="3">
        <f ca="1">IFERROR(IF(Pożyczka_nie_jest_spłacona*Pożyczka_jest_spłacona,Kapitał,""), "")</f>
        <v>1335.3661745413244</v>
      </c>
      <c r="G287" s="3">
        <f ca="1">IFERROR(IF(Pożyczka_nie_jest_spłacona*Pożyczka_jest_spłacona,Kwota_odsetek,""), "")</f>
        <v>841.0892928878003</v>
      </c>
      <c r="H287" s="3">
        <f ca="1">IFERROR(IF(Pożyczka_nie_jest_spłacona*Pożyczka_jest_spłacona,Saldo_końcowe,""), "")</f>
        <v>139432.71631713561</v>
      </c>
    </row>
    <row r="288" spans="2:8" x14ac:dyDescent="0.15">
      <c r="B288" s="4">
        <f ca="1">IFERROR(IF(Pożyczka_nie_jest_spłacona*Pożyczka_jest_spłacona,Numer_spłaty,""), "")</f>
        <v>280</v>
      </c>
      <c r="C288" s="2">
        <f ca="1">IFERROR(IF(Pożyczka_nie_jest_spłacona*Pożyczka_jest_spłacona,Data_spłaty,""), "")</f>
        <v>53864</v>
      </c>
      <c r="D288" s="3">
        <f ca="1">IFERROR(IF(Pożyczka_nie_jest_spłacona*Pożyczka_jest_spłacona,Wartość_pożyczki,""), "")</f>
        <v>139432.71631713561</v>
      </c>
      <c r="E288" s="3">
        <f ca="1">IFERROR(IF(Pożyczka_nie_jest_spłacona*Pożyczka_jest_spłacona,Miesięczna_spłata,""), "")</f>
        <v>2176.4554674291244</v>
      </c>
      <c r="F288" s="3">
        <f ca="1">IFERROR(IF(Pożyczka_nie_jest_spłacona*Pożyczka_jest_spłacona,Kapitał,""), "")</f>
        <v>1343.3449874342089</v>
      </c>
      <c r="G288" s="3">
        <f ca="1">IFERROR(IF(Pożyczka_nie_jest_spłacona*Pożyczka_jest_spłacona,Kwota_odsetek,""), "")</f>
        <v>833.11047999491586</v>
      </c>
      <c r="H288" s="3">
        <f ca="1">IFERROR(IF(Pożyczka_nie_jest_spłacona*Pożyczka_jest_spłacona,Saldo_końcowe,""), "")</f>
        <v>138089.37132970127</v>
      </c>
    </row>
    <row r="289" spans="2:8" x14ac:dyDescent="0.15">
      <c r="B289" s="4">
        <f ca="1">IFERROR(IF(Pożyczka_nie_jest_spłacona*Pożyczka_jest_spłacona,Numer_spłaty,""), "")</f>
        <v>281</v>
      </c>
      <c r="C289" s="2">
        <f ca="1">IFERROR(IF(Pożyczka_nie_jest_spłacona*Pożyczka_jest_spłacona,Data_spłaty,""), "")</f>
        <v>53894</v>
      </c>
      <c r="D289" s="3">
        <f ca="1">IFERROR(IF(Pożyczka_nie_jest_spłacona*Pożyczka_jest_spłacona,Wartość_pożyczki,""), "")</f>
        <v>138089.37132970127</v>
      </c>
      <c r="E289" s="3">
        <f ca="1">IFERROR(IF(Pożyczka_nie_jest_spłacona*Pożyczka_jest_spłacona,Miesięczna_spłata,""), "")</f>
        <v>2176.4554674291244</v>
      </c>
      <c r="F289" s="3">
        <f ca="1">IFERROR(IF(Pożyczka_nie_jest_spłacona*Pożyczka_jest_spłacona,Kapitał,""), "")</f>
        <v>1351.3714737341281</v>
      </c>
      <c r="G289" s="3">
        <f ca="1">IFERROR(IF(Pożyczka_nie_jest_spłacona*Pożyczka_jest_spłacona,Kwota_odsetek,""), "")</f>
        <v>825.08399369499648</v>
      </c>
      <c r="H289" s="3">
        <f ca="1">IFERROR(IF(Pożyczka_nie_jest_spłacona*Pożyczka_jest_spłacona,Saldo_końcowe,""), "")</f>
        <v>136737.99985596724</v>
      </c>
    </row>
    <row r="290" spans="2:8" x14ac:dyDescent="0.15">
      <c r="B290" s="4">
        <f ca="1">IFERROR(IF(Pożyczka_nie_jest_spłacona*Pożyczka_jest_spłacona,Numer_spłaty,""), "")</f>
        <v>282</v>
      </c>
      <c r="C290" s="2">
        <f ca="1">IFERROR(IF(Pożyczka_nie_jest_spłacona*Pożyczka_jest_spłacona,Data_spłaty,""), "")</f>
        <v>53925</v>
      </c>
      <c r="D290" s="3">
        <f ca="1">IFERROR(IF(Pożyczka_nie_jest_spłacona*Pożyczka_jest_spłacona,Wartość_pożyczki,""), "")</f>
        <v>136737.99985596724</v>
      </c>
      <c r="E290" s="3">
        <f ca="1">IFERROR(IF(Pożyczka_nie_jest_spłacona*Pożyczka_jest_spłacona,Miesięczna_spłata,""), "")</f>
        <v>2176.4554674291244</v>
      </c>
      <c r="F290" s="3">
        <f ca="1">IFERROR(IF(Pożyczka_nie_jest_spłacona*Pożyczka_jest_spłacona,Kapitał,""), "")</f>
        <v>1359.4459182896894</v>
      </c>
      <c r="G290" s="3">
        <f ca="1">IFERROR(IF(Pożyczka_nie_jest_spłacona*Pożyczka_jest_spłacona,Kwota_odsetek,""), "")</f>
        <v>817.00954913943508</v>
      </c>
      <c r="H290" s="3">
        <f ca="1">IFERROR(IF(Pożyczka_nie_jest_spłacona*Pożyczka_jest_spłacona,Saldo_końcowe,""), "")</f>
        <v>135378.55393767753</v>
      </c>
    </row>
    <row r="291" spans="2:8" x14ac:dyDescent="0.15">
      <c r="B291" s="4">
        <f ca="1">IFERROR(IF(Pożyczka_nie_jest_spłacona*Pożyczka_jest_spłacona,Numer_spłaty,""), "")</f>
        <v>283</v>
      </c>
      <c r="C291" s="2">
        <f ca="1">IFERROR(IF(Pożyczka_nie_jest_spłacona*Pożyczka_jest_spłacona,Data_spłaty,""), "")</f>
        <v>53956</v>
      </c>
      <c r="D291" s="3">
        <f ca="1">IFERROR(IF(Pożyczka_nie_jest_spłacona*Pożyczka_jest_spłacona,Wartość_pożyczki,""), "")</f>
        <v>135378.55393767753</v>
      </c>
      <c r="E291" s="3">
        <f ca="1">IFERROR(IF(Pożyczka_nie_jest_spłacona*Pożyczka_jest_spłacona,Miesięczna_spłata,""), "")</f>
        <v>2176.4554674291244</v>
      </c>
      <c r="F291" s="3">
        <f ca="1">IFERROR(IF(Pożyczka_nie_jest_spłacona*Pożyczka_jest_spłacona,Kapitał,""), "")</f>
        <v>1367.5686076514705</v>
      </c>
      <c r="G291" s="3">
        <f ca="1">IFERROR(IF(Pożyczka_nie_jest_spłacona*Pożyczka_jest_spłacona,Kwota_odsetek,""), "")</f>
        <v>808.88685977765419</v>
      </c>
      <c r="H291" s="3">
        <f ca="1">IFERROR(IF(Pożyczka_nie_jest_spłacona*Pożyczka_jest_spłacona,Saldo_końcowe,""), "")</f>
        <v>134010.9853300259</v>
      </c>
    </row>
    <row r="292" spans="2:8" x14ac:dyDescent="0.15">
      <c r="B292" s="4">
        <f ca="1">IFERROR(IF(Pożyczka_nie_jest_spłacona*Pożyczka_jest_spłacona,Numer_spłaty,""), "")</f>
        <v>284</v>
      </c>
      <c r="C292" s="2">
        <f ca="1">IFERROR(IF(Pożyczka_nie_jest_spłacona*Pożyczka_jest_spłacona,Data_spłaty,""), "")</f>
        <v>53986</v>
      </c>
      <c r="D292" s="3">
        <f ca="1">IFERROR(IF(Pożyczka_nie_jest_spłacona*Pożyczka_jest_spłacona,Wartość_pożyczki,""), "")</f>
        <v>134010.9853300259</v>
      </c>
      <c r="E292" s="3">
        <f ca="1">IFERROR(IF(Pożyczka_nie_jest_spłacona*Pożyczka_jest_spłacona,Miesięczna_spłata,""), "")</f>
        <v>2176.4554674291244</v>
      </c>
      <c r="F292" s="3">
        <f ca="1">IFERROR(IF(Pożyczka_nie_jest_spłacona*Pożyczka_jest_spłacona,Kapitał,""), "")</f>
        <v>1375.7398300821878</v>
      </c>
      <c r="G292" s="3">
        <f ca="1">IFERROR(IF(Pożyczka_nie_jest_spłacona*Pożyczka_jest_spłacona,Kwota_odsetek,""), "")</f>
        <v>800.71563734693655</v>
      </c>
      <c r="H292" s="3">
        <f ca="1">IFERROR(IF(Pożyczka_nie_jest_spłacona*Pożyczka_jest_spłacona,Saldo_końcowe,""), "")</f>
        <v>132635.24549994362</v>
      </c>
    </row>
    <row r="293" spans="2:8" x14ac:dyDescent="0.15">
      <c r="B293" s="4">
        <f ca="1">IFERROR(IF(Pożyczka_nie_jest_spłacona*Pożyczka_jest_spłacona,Numer_spłaty,""), "")</f>
        <v>285</v>
      </c>
      <c r="C293" s="2">
        <f ca="1">IFERROR(IF(Pożyczka_nie_jest_spłacona*Pożyczka_jest_spłacona,Data_spłaty,""), "")</f>
        <v>54017</v>
      </c>
      <c r="D293" s="3">
        <f ca="1">IFERROR(IF(Pożyczka_nie_jest_spłacona*Pożyczka_jest_spłacona,Wartość_pożyczki,""), "")</f>
        <v>132635.24549994362</v>
      </c>
      <c r="E293" s="3">
        <f ca="1">IFERROR(IF(Pożyczka_nie_jest_spłacona*Pożyczka_jest_spłacona,Miesięczna_spłata,""), "")</f>
        <v>2176.4554674291244</v>
      </c>
      <c r="F293" s="3">
        <f ca="1">IFERROR(IF(Pożyczka_nie_jest_spłacona*Pożyczka_jest_spłacona,Kapitał,""), "")</f>
        <v>1383.959875566929</v>
      </c>
      <c r="G293" s="3">
        <f ca="1">IFERROR(IF(Pożyczka_nie_jest_spłacona*Pożyczka_jest_spłacona,Kwota_odsetek,""), "")</f>
        <v>792.49559186219551</v>
      </c>
      <c r="H293" s="3">
        <f ca="1">IFERROR(IF(Pożyczka_nie_jest_spłacona*Pożyczka_jest_spłacona,Saldo_końcowe,""), "")</f>
        <v>131251.28562437696</v>
      </c>
    </row>
    <row r="294" spans="2:8" x14ac:dyDescent="0.15">
      <c r="B294" s="4">
        <f ca="1">IFERROR(IF(Pożyczka_nie_jest_spłacona*Pożyczka_jest_spłacona,Numer_spłaty,""), "")</f>
        <v>286</v>
      </c>
      <c r="C294" s="2">
        <f ca="1">IFERROR(IF(Pożyczka_nie_jest_spłacona*Pożyczka_jest_spłacona,Data_spłaty,""), "")</f>
        <v>54047</v>
      </c>
      <c r="D294" s="3">
        <f ca="1">IFERROR(IF(Pożyczka_nie_jest_spłacona*Pożyczka_jest_spłacona,Wartość_pożyczki,""), "")</f>
        <v>131251.28562437696</v>
      </c>
      <c r="E294" s="3">
        <f ca="1">IFERROR(IF(Pożyczka_nie_jest_spłacona*Pożyczka_jest_spłacona,Miesięczna_spłata,""), "")</f>
        <v>2176.4554674291244</v>
      </c>
      <c r="F294" s="3">
        <f ca="1">IFERROR(IF(Pożyczka_nie_jest_spłacona*Pożyczka_jest_spłacona,Kapitał,""), "")</f>
        <v>1392.2290358234413</v>
      </c>
      <c r="G294" s="3">
        <f ca="1">IFERROR(IF(Pożyczka_nie_jest_spłacona*Pożyczka_jest_spłacona,Kwota_odsetek,""), "")</f>
        <v>784.22643160568305</v>
      </c>
      <c r="H294" s="3">
        <f ca="1">IFERROR(IF(Pożyczka_nie_jest_spłacona*Pożyczka_jest_spłacona,Saldo_końcowe,""), "")</f>
        <v>129859.05658855336</v>
      </c>
    </row>
    <row r="295" spans="2:8" x14ac:dyDescent="0.15">
      <c r="B295" s="4">
        <f ca="1">IFERROR(IF(Pożyczka_nie_jest_spłacona*Pożyczka_jest_spłacona,Numer_spłaty,""), "")</f>
        <v>287</v>
      </c>
      <c r="C295" s="2">
        <f ca="1">IFERROR(IF(Pożyczka_nie_jest_spłacona*Pożyczka_jest_spłacona,Data_spłaty,""), "")</f>
        <v>54078</v>
      </c>
      <c r="D295" s="3">
        <f ca="1">IFERROR(IF(Pożyczka_nie_jest_spłacona*Pożyczka_jest_spłacona,Wartość_pożyczki,""), "")</f>
        <v>129859.05658855336</v>
      </c>
      <c r="E295" s="3">
        <f ca="1">IFERROR(IF(Pożyczka_nie_jest_spłacona*Pożyczka_jest_spłacona,Miesięczna_spłata,""), "")</f>
        <v>2176.4554674291244</v>
      </c>
      <c r="F295" s="3">
        <f ca="1">IFERROR(IF(Pożyczka_nie_jest_spłacona*Pożyczka_jest_spłacona,Kapitał,""), "")</f>
        <v>1400.5476043124866</v>
      </c>
      <c r="G295" s="3">
        <f ca="1">IFERROR(IF(Pożyczka_nie_jest_spłacona*Pożyczka_jest_spłacona,Kwota_odsetek,""), "")</f>
        <v>775.90786311663817</v>
      </c>
      <c r="H295" s="3">
        <f ca="1">IFERROR(IF(Pożyczka_nie_jest_spłacona*Pożyczka_jest_spłacona,Saldo_końcowe,""), "")</f>
        <v>128458.5089842407</v>
      </c>
    </row>
    <row r="296" spans="2:8" x14ac:dyDescent="0.15">
      <c r="B296" s="4">
        <f ca="1">IFERROR(IF(Pożyczka_nie_jest_spłacona*Pożyczka_jest_spłacona,Numer_spłaty,""), "")</f>
        <v>288</v>
      </c>
      <c r="C296" s="2">
        <f ca="1">IFERROR(IF(Pożyczka_nie_jest_spłacona*Pożyczka_jest_spłacona,Data_spłaty,""), "")</f>
        <v>54109</v>
      </c>
      <c r="D296" s="3">
        <f ca="1">IFERROR(IF(Pożyczka_nie_jest_spłacona*Pożyczka_jest_spłacona,Wartość_pożyczki,""), "")</f>
        <v>128458.5089842407</v>
      </c>
      <c r="E296" s="3">
        <f ca="1">IFERROR(IF(Pożyczka_nie_jest_spłacona*Pożyczka_jest_spłacona,Miesięczna_spłata,""), "")</f>
        <v>2176.4554674291244</v>
      </c>
      <c r="F296" s="3">
        <f ca="1">IFERROR(IF(Pożyczka_nie_jest_spłacona*Pożyczka_jest_spłacona,Kapitał,""), "")</f>
        <v>1408.9158762482534</v>
      </c>
      <c r="G296" s="3">
        <f ca="1">IFERROR(IF(Pożyczka_nie_jest_spłacona*Pożyczka_jest_spłacona,Kwota_odsetek,""), "")</f>
        <v>767.53959118087096</v>
      </c>
      <c r="H296" s="3">
        <f ca="1">IFERROR(IF(Pożyczka_nie_jest_spłacona*Pożyczka_jest_spłacona,Saldo_końcowe,""), "")</f>
        <v>127049.59310799232</v>
      </c>
    </row>
    <row r="297" spans="2:8" x14ac:dyDescent="0.15">
      <c r="B297" s="4">
        <f ca="1">IFERROR(IF(Pożyczka_nie_jest_spłacona*Pożyczka_jest_spłacona,Numer_spłaty,""), "")</f>
        <v>289</v>
      </c>
      <c r="C297" s="2">
        <f ca="1">IFERROR(IF(Pożyczka_nie_jest_spłacona*Pożyczka_jest_spłacona,Data_spłaty,""), "")</f>
        <v>54138</v>
      </c>
      <c r="D297" s="3">
        <f ca="1">IFERROR(IF(Pożyczka_nie_jest_spłacona*Pożyczka_jest_spłacona,Wartość_pożyczki,""), "")</f>
        <v>127049.59310799232</v>
      </c>
      <c r="E297" s="3">
        <f ca="1">IFERROR(IF(Pożyczka_nie_jest_spłacona*Pożyczka_jest_spłacona,Miesięczna_spłata,""), "")</f>
        <v>2176.4554674291244</v>
      </c>
      <c r="F297" s="3">
        <f ca="1">IFERROR(IF(Pożyczka_nie_jest_spłacona*Pożyczka_jest_spłacona,Kapitał,""), "")</f>
        <v>1417.3341486088368</v>
      </c>
      <c r="G297" s="3">
        <f ca="1">IFERROR(IF(Pożyczka_nie_jest_spłacona*Pożyczka_jest_spłacona,Kwota_odsetek,""), "")</f>
        <v>759.12131882028768</v>
      </c>
      <c r="H297" s="3">
        <f ca="1">IFERROR(IF(Pożyczka_nie_jest_spłacona*Pożyczka_jest_spłacona,Saldo_końcowe,""), "")</f>
        <v>125632.25895938347</v>
      </c>
    </row>
    <row r="298" spans="2:8" x14ac:dyDescent="0.15">
      <c r="B298" s="4">
        <f ca="1">IFERROR(IF(Pożyczka_nie_jest_spłacona*Pożyczka_jest_spłacona,Numer_spłaty,""), "")</f>
        <v>290</v>
      </c>
      <c r="C298" s="2">
        <f ca="1">IFERROR(IF(Pożyczka_nie_jest_spłacona*Pożyczka_jest_spłacona,Data_spłaty,""), "")</f>
        <v>54169</v>
      </c>
      <c r="D298" s="3">
        <f ca="1">IFERROR(IF(Pożyczka_nie_jest_spłacona*Pożyczka_jest_spłacona,Wartość_pożyczki,""), "")</f>
        <v>125632.25895938347</v>
      </c>
      <c r="E298" s="3">
        <f ca="1">IFERROR(IF(Pożyczka_nie_jest_spłacona*Pożyczka_jest_spłacona,Miesięczna_spłata,""), "")</f>
        <v>2176.4554674291244</v>
      </c>
      <c r="F298" s="3">
        <f ca="1">IFERROR(IF(Pożyczka_nie_jest_spłacona*Pożyczka_jest_spłacona,Kapitał,""), "")</f>
        <v>1425.8027201467744</v>
      </c>
      <c r="G298" s="3">
        <f ca="1">IFERROR(IF(Pożyczka_nie_jest_spłacona*Pożyczka_jest_spłacona,Kwota_odsetek,""), "")</f>
        <v>750.65274728234988</v>
      </c>
      <c r="H298" s="3">
        <f ca="1">IFERROR(IF(Pożyczka_nie_jest_spłacona*Pożyczka_jest_spłacona,Saldo_końcowe,""), "")</f>
        <v>124206.45623923675</v>
      </c>
    </row>
    <row r="299" spans="2:8" x14ac:dyDescent="0.15">
      <c r="B299" s="4">
        <f ca="1">IFERROR(IF(Pożyczka_nie_jest_spłacona*Pożyczka_jest_spłacona,Numer_spłaty,""), "")</f>
        <v>291</v>
      </c>
      <c r="C299" s="2">
        <f ca="1">IFERROR(IF(Pożyczka_nie_jest_spłacona*Pożyczka_jest_spłacona,Data_spłaty,""), "")</f>
        <v>54199</v>
      </c>
      <c r="D299" s="3">
        <f ca="1">IFERROR(IF(Pożyczka_nie_jest_spłacona*Pożyczka_jest_spłacona,Wartość_pożyczki,""), "")</f>
        <v>124206.45623923675</v>
      </c>
      <c r="E299" s="3">
        <f ca="1">IFERROR(IF(Pożyczka_nie_jest_spłacona*Pożyczka_jest_spłacona,Miesięczna_spłata,""), "")</f>
        <v>2176.4554674291244</v>
      </c>
      <c r="F299" s="3">
        <f ca="1">IFERROR(IF(Pożyczka_nie_jest_spłacona*Pożyczka_jest_spłacona,Kapitał,""), "")</f>
        <v>1434.3218913996516</v>
      </c>
      <c r="G299" s="3">
        <f ca="1">IFERROR(IF(Pożyczka_nie_jest_spłacona*Pożyczka_jest_spłacona,Kwota_odsetek,""), "")</f>
        <v>742.13357602947292</v>
      </c>
      <c r="H299" s="3">
        <f ca="1">IFERROR(IF(Pożyczka_nie_jest_spłacona*Pożyczka_jest_spłacona,Saldo_końcowe,""), "")</f>
        <v>122772.13434783672</v>
      </c>
    </row>
    <row r="300" spans="2:8" x14ac:dyDescent="0.15">
      <c r="B300" s="4">
        <f ca="1">IFERROR(IF(Pożyczka_nie_jest_spłacona*Pożyczka_jest_spłacona,Numer_spłaty,""), "")</f>
        <v>292</v>
      </c>
      <c r="C300" s="2">
        <f ca="1">IFERROR(IF(Pożyczka_nie_jest_spłacona*Pożyczka_jest_spłacona,Data_spłaty,""), "")</f>
        <v>54230</v>
      </c>
      <c r="D300" s="3">
        <f ca="1">IFERROR(IF(Pożyczka_nie_jest_spłacona*Pożyczka_jest_spłacona,Wartość_pożyczki,""), "")</f>
        <v>122772.13434783672</v>
      </c>
      <c r="E300" s="3">
        <f ca="1">IFERROR(IF(Pożyczka_nie_jest_spłacona*Pożyczka_jest_spłacona,Miesięczna_spłata,""), "")</f>
        <v>2176.4554674291244</v>
      </c>
      <c r="F300" s="3">
        <f ca="1">IFERROR(IF(Pożyczka_nie_jest_spłacona*Pożyczka_jest_spłacona,Kapitał,""), "")</f>
        <v>1442.8919647007644</v>
      </c>
      <c r="G300" s="3">
        <f ca="1">IFERROR(IF(Pożyczka_nie_jest_spłacona*Pożyczka_jest_spłacona,Kwota_odsetek,""), "")</f>
        <v>733.56350272836005</v>
      </c>
      <c r="H300" s="3">
        <f ca="1">IFERROR(IF(Pożyczka_nie_jest_spłacona*Pożyczka_jest_spłacona,Saldo_końcowe,""), "")</f>
        <v>121329.24238313618</v>
      </c>
    </row>
    <row r="301" spans="2:8" x14ac:dyDescent="0.15">
      <c r="B301" s="4">
        <f ca="1">IFERROR(IF(Pożyczka_nie_jest_spłacona*Pożyczka_jest_spłacona,Numer_spłaty,""), "")</f>
        <v>293</v>
      </c>
      <c r="C301" s="2">
        <f ca="1">IFERROR(IF(Pożyczka_nie_jest_spłacona*Pożyczka_jest_spłacona,Data_spłaty,""), "")</f>
        <v>54260</v>
      </c>
      <c r="D301" s="3">
        <f ca="1">IFERROR(IF(Pożyczka_nie_jest_spłacona*Pożyczka_jest_spłacona,Wartość_pożyczki,""), "")</f>
        <v>121329.24238313618</v>
      </c>
      <c r="E301" s="3">
        <f ca="1">IFERROR(IF(Pożyczka_nie_jest_spłacona*Pożyczka_jest_spłacona,Miesięczna_spłata,""), "")</f>
        <v>2176.4554674291244</v>
      </c>
      <c r="F301" s="3">
        <f ca="1">IFERROR(IF(Pożyczka_nie_jest_spłacona*Pożyczka_jest_spłacona,Kapitał,""), "")</f>
        <v>1451.5132441898518</v>
      </c>
      <c r="G301" s="3">
        <f ca="1">IFERROR(IF(Pożyczka_nie_jest_spłacona*Pożyczka_jest_spłacona,Kwota_odsetek,""), "")</f>
        <v>724.94222323927283</v>
      </c>
      <c r="H301" s="3">
        <f ca="1">IFERROR(IF(Pożyczka_nie_jest_spłacona*Pożyczka_jest_spłacona,Saldo_końcowe,""), "")</f>
        <v>119877.72913894616</v>
      </c>
    </row>
    <row r="302" spans="2:8" x14ac:dyDescent="0.15">
      <c r="B302" s="4">
        <f ca="1">IFERROR(IF(Pożyczka_nie_jest_spłacona*Pożyczka_jest_spłacona,Numer_spłaty,""), "")</f>
        <v>294</v>
      </c>
      <c r="C302" s="2">
        <f ca="1">IFERROR(IF(Pożyczka_nie_jest_spłacona*Pożyczka_jest_spłacona,Data_spłaty,""), "")</f>
        <v>54291</v>
      </c>
      <c r="D302" s="3">
        <f ca="1">IFERROR(IF(Pożyczka_nie_jest_spłacona*Pożyczka_jest_spłacona,Wartość_pożyczki,""), "")</f>
        <v>119877.72913894616</v>
      </c>
      <c r="E302" s="3">
        <f ca="1">IFERROR(IF(Pożyczka_nie_jest_spłacona*Pożyczka_jest_spłacona,Miesięczna_spłata,""), "")</f>
        <v>2176.4554674291244</v>
      </c>
      <c r="F302" s="3">
        <f ca="1">IFERROR(IF(Pożyczka_nie_jest_spłacona*Pożyczka_jest_spłacona,Kapitał,""), "")</f>
        <v>1460.1860358238857</v>
      </c>
      <c r="G302" s="3">
        <f ca="1">IFERROR(IF(Pożyczka_nie_jest_spłacona*Pożyczka_jest_spłacona,Kwota_odsetek,""), "")</f>
        <v>716.26943160523854</v>
      </c>
      <c r="H302" s="3">
        <f ca="1">IFERROR(IF(Pożyczka_nie_jest_spłacona*Pożyczka_jest_spłacona,Saldo_końcowe,""), "")</f>
        <v>118417.54310312239</v>
      </c>
    </row>
    <row r="303" spans="2:8" x14ac:dyDescent="0.15">
      <c r="B303" s="4">
        <f ca="1">IFERROR(IF(Pożyczka_nie_jest_spłacona*Pożyczka_jest_spłacona,Numer_spłaty,""), "")</f>
        <v>295</v>
      </c>
      <c r="C303" s="2">
        <f ca="1">IFERROR(IF(Pożyczka_nie_jest_spłacona*Pożyczka_jest_spłacona,Data_spłaty,""), "")</f>
        <v>54322</v>
      </c>
      <c r="D303" s="3">
        <f ca="1">IFERROR(IF(Pożyczka_nie_jest_spłacona*Pożyczka_jest_spłacona,Wartość_pożyczki,""), "")</f>
        <v>118417.54310312239</v>
      </c>
      <c r="E303" s="3">
        <f ca="1">IFERROR(IF(Pożyczka_nie_jest_spłacona*Pożyczka_jest_spłacona,Miesięczna_spłata,""), "")</f>
        <v>2176.4554674291244</v>
      </c>
      <c r="F303" s="3">
        <f ca="1">IFERROR(IF(Pożyczka_nie_jest_spłacona*Pożyczka_jest_spłacona,Kapitał,""), "")</f>
        <v>1468.9106473879337</v>
      </c>
      <c r="G303" s="3">
        <f ca="1">IFERROR(IF(Pożyczka_nie_jest_spłacona*Pożyczka_jest_spłacona,Kwota_odsetek,""), "")</f>
        <v>707.54482004119075</v>
      </c>
      <c r="H303" s="3">
        <f ca="1">IFERROR(IF(Pożyczka_nie_jest_spłacona*Pożyczka_jest_spłacona,Saldo_końcowe,""), "")</f>
        <v>116948.6324557343</v>
      </c>
    </row>
    <row r="304" spans="2:8" x14ac:dyDescent="0.15">
      <c r="B304" s="4">
        <f ca="1">IFERROR(IF(Pożyczka_nie_jest_spłacona*Pożyczka_jest_spłacona,Numer_spłaty,""), "")</f>
        <v>296</v>
      </c>
      <c r="C304" s="2">
        <f ca="1">IFERROR(IF(Pożyczka_nie_jest_spłacona*Pożyczka_jest_spłacona,Data_spłaty,""), "")</f>
        <v>54352</v>
      </c>
      <c r="D304" s="3">
        <f ca="1">IFERROR(IF(Pożyczka_nie_jest_spłacona*Pożyczka_jest_spłacona,Wartość_pożyczki,""), "")</f>
        <v>116948.6324557343</v>
      </c>
      <c r="E304" s="3">
        <f ca="1">IFERROR(IF(Pożyczka_nie_jest_spłacona*Pożyczka_jest_spłacona,Miesięczna_spłata,""), "")</f>
        <v>2176.4554674291244</v>
      </c>
      <c r="F304" s="3">
        <f ca="1">IFERROR(IF(Pożyczka_nie_jest_spłacona*Pożyczka_jest_spłacona,Kapitał,""), "")</f>
        <v>1477.6873885060766</v>
      </c>
      <c r="G304" s="3">
        <f ca="1">IFERROR(IF(Pożyczka_nie_jest_spłacona*Pożyczka_jest_spłacona,Kwota_odsetek,""), "")</f>
        <v>698.76807892304794</v>
      </c>
      <c r="H304" s="3">
        <f ca="1">IFERROR(IF(Pożyczka_nie_jest_spłacona*Pożyczka_jest_spłacona,Saldo_końcowe,""), "")</f>
        <v>115470.94506722805</v>
      </c>
    </row>
    <row r="305" spans="2:8" x14ac:dyDescent="0.15">
      <c r="B305" s="4">
        <f ca="1">IFERROR(IF(Pożyczka_nie_jest_spłacona*Pożyczka_jest_spłacona,Numer_spłaty,""), "")</f>
        <v>297</v>
      </c>
      <c r="C305" s="2">
        <f ca="1">IFERROR(IF(Pożyczka_nie_jest_spłacona*Pożyczka_jest_spłacona,Data_spłaty,""), "")</f>
        <v>54383</v>
      </c>
      <c r="D305" s="3">
        <f ca="1">IFERROR(IF(Pożyczka_nie_jest_spłacona*Pożyczka_jest_spłacona,Wartość_pożyczki,""), "")</f>
        <v>115470.94506722805</v>
      </c>
      <c r="E305" s="3">
        <f ca="1">IFERROR(IF(Pożyczka_nie_jest_spłacona*Pożyczka_jest_spłacona,Miesięczna_spłata,""), "")</f>
        <v>2176.4554674291244</v>
      </c>
      <c r="F305" s="3">
        <f ca="1">IFERROR(IF(Pożyczka_nie_jest_spłacona*Pożyczka_jest_spłacona,Kapitał,""), "")</f>
        <v>1486.5165706524003</v>
      </c>
      <c r="G305" s="3">
        <f ca="1">IFERROR(IF(Pożyczka_nie_jest_spłacona*Pożyczka_jest_spłacona,Kwota_odsetek,""), "")</f>
        <v>689.93889677672394</v>
      </c>
      <c r="H305" s="3">
        <f ca="1">IFERROR(IF(Pożyczka_nie_jest_spłacona*Pożyczka_jest_spłacona,Saldo_końcowe,""), "")</f>
        <v>113984.42849657568</v>
      </c>
    </row>
    <row r="306" spans="2:8" x14ac:dyDescent="0.15">
      <c r="B306" s="4">
        <f ca="1">IFERROR(IF(Pożyczka_nie_jest_spłacona*Pożyczka_jest_spłacona,Numer_spłaty,""), "")</f>
        <v>298</v>
      </c>
      <c r="C306" s="2">
        <f ca="1">IFERROR(IF(Pożyczka_nie_jest_spłacona*Pożyczka_jest_spłacona,Data_spłaty,""), "")</f>
        <v>54413</v>
      </c>
      <c r="D306" s="3">
        <f ca="1">IFERROR(IF(Pożyczka_nie_jest_spłacona*Pożyczka_jest_spłacona,Wartość_pożyczki,""), "")</f>
        <v>113984.42849657568</v>
      </c>
      <c r="E306" s="3">
        <f ca="1">IFERROR(IF(Pożyczka_nie_jest_spłacona*Pożyczka_jest_spłacona,Miesięczna_spłata,""), "")</f>
        <v>2176.4554674291244</v>
      </c>
      <c r="F306" s="3">
        <f ca="1">IFERROR(IF(Pożyczka_nie_jest_spłacona*Pożyczka_jest_spłacona,Kapitał,""), "")</f>
        <v>1495.3985071620486</v>
      </c>
      <c r="G306" s="3">
        <f ca="1">IFERROR(IF(Pożyczka_nie_jest_spłacona*Pożyczka_jest_spłacona,Kwota_odsetek,""), "")</f>
        <v>681.05696026707608</v>
      </c>
      <c r="H306" s="3">
        <f ca="1">IFERROR(IF(Pożyczka_nie_jest_spłacona*Pożyczka_jest_spłacona,Saldo_końcowe,""), "")</f>
        <v>112489.02998941368</v>
      </c>
    </row>
    <row r="307" spans="2:8" x14ac:dyDescent="0.15">
      <c r="B307" s="4">
        <f ca="1">IFERROR(IF(Pożyczka_nie_jest_spłacona*Pożyczka_jest_spłacona,Numer_spłaty,""), "")</f>
        <v>299</v>
      </c>
      <c r="C307" s="2">
        <f ca="1">IFERROR(IF(Pożyczka_nie_jest_spłacona*Pożyczka_jest_spłacona,Data_spłaty,""), "")</f>
        <v>54444</v>
      </c>
      <c r="D307" s="3">
        <f ca="1">IFERROR(IF(Pożyczka_nie_jest_spłacona*Pożyczka_jest_spłacona,Wartość_pożyczki,""), "")</f>
        <v>112489.02998941368</v>
      </c>
      <c r="E307" s="3">
        <f ca="1">IFERROR(IF(Pożyczka_nie_jest_spłacona*Pożyczka_jest_spłacona,Miesięczna_spłata,""), "")</f>
        <v>2176.4554674291244</v>
      </c>
      <c r="F307" s="3">
        <f ca="1">IFERROR(IF(Pożyczka_nie_jest_spłacona*Pożyczka_jest_spłacona,Kapitał,""), "")</f>
        <v>1504.3335132423417</v>
      </c>
      <c r="G307" s="3">
        <f ca="1">IFERROR(IF(Pożyczka_nie_jest_spłacona*Pożyczka_jest_spłacona,Kwota_odsetek,""), "")</f>
        <v>672.12195418678277</v>
      </c>
      <c r="H307" s="3">
        <f ca="1">IFERROR(IF(Pożyczka_nie_jest_spłacona*Pożyczka_jest_spłacona,Saldo_końcowe,""), "")</f>
        <v>110984.69647617126</v>
      </c>
    </row>
    <row r="308" spans="2:8" x14ac:dyDescent="0.15">
      <c r="B308" s="4">
        <f ca="1">IFERROR(IF(Pożyczka_nie_jest_spłacona*Pożyczka_jest_spłacona,Numer_spłaty,""), "")</f>
        <v>300</v>
      </c>
      <c r="C308" s="2">
        <f ca="1">IFERROR(IF(Pożyczka_nie_jest_spłacona*Pożyczka_jest_spłacona,Data_spłaty,""), "")</f>
        <v>54475</v>
      </c>
      <c r="D308" s="3">
        <f ca="1">IFERROR(IF(Pożyczka_nie_jest_spłacona*Pożyczka_jest_spłacona,Wartość_pożyczki,""), "")</f>
        <v>110984.69647617126</v>
      </c>
      <c r="E308" s="3">
        <f ca="1">IFERROR(IF(Pożyczka_nie_jest_spłacona*Pożyczka_jest_spłacona,Miesięczna_spłata,""), "")</f>
        <v>2176.4554674291244</v>
      </c>
      <c r="F308" s="3">
        <f ca="1">IFERROR(IF(Pożyczka_nie_jest_spłacona*Pożyczka_jest_spłacona,Kapitał,""), "")</f>
        <v>1513.3219059839648</v>
      </c>
      <c r="G308" s="3">
        <f ca="1">IFERROR(IF(Pożyczka_nie_jest_spłacona*Pożyczka_jest_spłacona,Kwota_odsetek,""), "")</f>
        <v>663.13356144515978</v>
      </c>
      <c r="H308" s="3">
        <f ca="1">IFERROR(IF(Pożyczka_nie_jest_spłacona*Pożyczka_jest_spłacona,Saldo_końcowe,""), "")</f>
        <v>109471.37457018718</v>
      </c>
    </row>
    <row r="309" spans="2:8" x14ac:dyDescent="0.15">
      <c r="B309" s="4">
        <f ca="1">IFERROR(IF(Pożyczka_nie_jest_spłacona*Pożyczka_jest_spłacona,Numer_spłaty,""), "")</f>
        <v>301</v>
      </c>
      <c r="C309" s="2">
        <f ca="1">IFERROR(IF(Pożyczka_nie_jest_spłacona*Pożyczka_jest_spłacona,Data_spłaty,""), "")</f>
        <v>54503</v>
      </c>
      <c r="D309" s="3">
        <f ca="1">IFERROR(IF(Pożyczka_nie_jest_spłacona*Pożyczka_jest_spłacona,Wartość_pożyczki,""), "")</f>
        <v>109471.37457018718</v>
      </c>
      <c r="E309" s="3">
        <f ca="1">IFERROR(IF(Pożyczka_nie_jest_spłacona*Pożyczka_jest_spłacona,Miesięczna_spłata,""), "")</f>
        <v>2176.4554674291244</v>
      </c>
      <c r="F309" s="3">
        <f ca="1">IFERROR(IF(Pożyczka_nie_jest_spłacona*Pożyczka_jest_spłacona,Kapitał,""), "")</f>
        <v>1522.3640043722189</v>
      </c>
      <c r="G309" s="3">
        <f ca="1">IFERROR(IF(Pożyczka_nie_jest_spłacona*Pożyczka_jest_spłacona,Kwota_odsetek,""), "")</f>
        <v>654.0914630569057</v>
      </c>
      <c r="H309" s="3">
        <f ca="1">IFERROR(IF(Pożyczka_nie_jest_spłacona*Pożyczka_jest_spłacona,Saldo_końcowe,""), "")</f>
        <v>107949.01056581479</v>
      </c>
    </row>
    <row r="310" spans="2:8" x14ac:dyDescent="0.15">
      <c r="B310" s="4">
        <f ca="1">IFERROR(IF(Pożyczka_nie_jest_spłacona*Pożyczka_jest_spłacona,Numer_spłaty,""), "")</f>
        <v>302</v>
      </c>
      <c r="C310" s="2">
        <f ca="1">IFERROR(IF(Pożyczka_nie_jest_spłacona*Pożyczka_jest_spłacona,Data_spłaty,""), "")</f>
        <v>54534</v>
      </c>
      <c r="D310" s="3">
        <f ca="1">IFERROR(IF(Pożyczka_nie_jest_spłacona*Pożyczka_jest_spłacona,Wartość_pożyczki,""), "")</f>
        <v>107949.01056581479</v>
      </c>
      <c r="E310" s="3">
        <f ca="1">IFERROR(IF(Pożyczka_nie_jest_spłacona*Pożyczka_jest_spłacona,Miesięczna_spłata,""), "")</f>
        <v>2176.4554674291244</v>
      </c>
      <c r="F310" s="3">
        <f ca="1">IFERROR(IF(Pożyczka_nie_jest_spłacona*Pożyczka_jest_spłacona,Kapitał,""), "")</f>
        <v>1531.460129298343</v>
      </c>
      <c r="G310" s="3">
        <f ca="1">IFERROR(IF(Pożyczka_nie_jest_spłacona*Pożyczka_jest_spłacona,Kwota_odsetek,""), "")</f>
        <v>644.99533813078165</v>
      </c>
      <c r="H310" s="3">
        <f ca="1">IFERROR(IF(Pożyczka_nie_jest_spłacona*Pożyczka_jest_spłacona,Saldo_końcowe,""), "")</f>
        <v>106417.55043651653</v>
      </c>
    </row>
    <row r="311" spans="2:8" x14ac:dyDescent="0.15">
      <c r="B311" s="4">
        <f ca="1">IFERROR(IF(Pożyczka_nie_jest_spłacona*Pożyczka_jest_spłacona,Numer_spłaty,""), "")</f>
        <v>303</v>
      </c>
      <c r="C311" s="2">
        <f ca="1">IFERROR(IF(Pożyczka_nie_jest_spłacona*Pożyczka_jest_spłacona,Data_spłaty,""), "")</f>
        <v>54564</v>
      </c>
      <c r="D311" s="3">
        <f ca="1">IFERROR(IF(Pożyczka_nie_jest_spłacona*Pożyczka_jest_spłacona,Wartość_pożyczki,""), "")</f>
        <v>106417.55043651653</v>
      </c>
      <c r="E311" s="3">
        <f ca="1">IFERROR(IF(Pożyczka_nie_jest_spłacona*Pożyczka_jest_spłacona,Miesięczna_spłata,""), "")</f>
        <v>2176.4554674291244</v>
      </c>
      <c r="F311" s="3">
        <f ca="1">IFERROR(IF(Pożyczka_nie_jest_spłacona*Pożyczka_jest_spłacona,Kapitał,""), "")</f>
        <v>1540.6106035709006</v>
      </c>
      <c r="G311" s="3">
        <f ca="1">IFERROR(IF(Pożyczka_nie_jest_spłacona*Pożyczka_jest_spłacona,Kwota_odsetek,""), "")</f>
        <v>635.84486385822402</v>
      </c>
      <c r="H311" s="3">
        <f ca="1">IFERROR(IF(Pożyczka_nie_jest_spłacona*Pożyczka_jest_spłacona,Saldo_końcowe,""), "")</f>
        <v>104876.93983294559</v>
      </c>
    </row>
    <row r="312" spans="2:8" x14ac:dyDescent="0.15">
      <c r="B312" s="4">
        <f ca="1">IFERROR(IF(Pożyczka_nie_jest_spłacona*Pożyczka_jest_spłacona,Numer_spłaty,""), "")</f>
        <v>304</v>
      </c>
      <c r="C312" s="2">
        <f ca="1">IFERROR(IF(Pożyczka_nie_jest_spłacona*Pożyczka_jest_spłacona,Data_spłaty,""), "")</f>
        <v>54595</v>
      </c>
      <c r="D312" s="3">
        <f ca="1">IFERROR(IF(Pożyczka_nie_jest_spłacona*Pożyczka_jest_spłacona,Wartość_pożyczki,""), "")</f>
        <v>104876.93983294559</v>
      </c>
      <c r="E312" s="3">
        <f ca="1">IFERROR(IF(Pożyczka_nie_jest_spłacona*Pożyczka_jest_spłacona,Miesięczna_spłata,""), "")</f>
        <v>2176.4554674291244</v>
      </c>
      <c r="F312" s="3">
        <f ca="1">IFERROR(IF(Pożyczka_nie_jest_spłacona*Pożyczka_jest_spłacona,Kapitał,""), "")</f>
        <v>1549.8157519272368</v>
      </c>
      <c r="G312" s="3">
        <f ca="1">IFERROR(IF(Pożyczka_nie_jest_spłacona*Pożyczka_jest_spłacona,Kwota_odsetek,""), "")</f>
        <v>626.63971550188796</v>
      </c>
      <c r="H312" s="3">
        <f ca="1">IFERROR(IF(Pożyczka_nie_jest_spłacona*Pożyczka_jest_spłacona,Saldo_końcowe,""), "")</f>
        <v>103327.12408101838</v>
      </c>
    </row>
    <row r="313" spans="2:8" x14ac:dyDescent="0.15">
      <c r="B313" s="4">
        <f ca="1">IFERROR(IF(Pożyczka_nie_jest_spłacona*Pożyczka_jest_spłacona,Numer_spłaty,""), "")</f>
        <v>305</v>
      </c>
      <c r="C313" s="2">
        <f ca="1">IFERROR(IF(Pożyczka_nie_jest_spłacona*Pożyczka_jest_spłacona,Data_spłaty,""), "")</f>
        <v>54625</v>
      </c>
      <c r="D313" s="3">
        <f ca="1">IFERROR(IF(Pożyczka_nie_jest_spłacona*Pożyczka_jest_spłacona,Wartość_pożyczki,""), "")</f>
        <v>103327.12408101838</v>
      </c>
      <c r="E313" s="3">
        <f ca="1">IFERROR(IF(Pożyczka_nie_jest_spłacona*Pożyczka_jest_spłacona,Miesięczna_spłata,""), "")</f>
        <v>2176.4554674291244</v>
      </c>
      <c r="F313" s="3">
        <f ca="1">IFERROR(IF(Pożyczka_nie_jest_spłacona*Pożyczka_jest_spłacona,Kapitał,""), "")</f>
        <v>1559.075901045002</v>
      </c>
      <c r="G313" s="3">
        <f ca="1">IFERROR(IF(Pożyczka_nie_jest_spłacona*Pożyczka_jest_spłacona,Kwota_odsetek,""), "")</f>
        <v>617.37956638412254</v>
      </c>
      <c r="H313" s="3">
        <f ca="1">IFERROR(IF(Pożyczka_nie_jest_spłacona*Pożyczka_jest_spłacona,Saldo_końcowe,""), "")</f>
        <v>101768.04817997292</v>
      </c>
    </row>
    <row r="314" spans="2:8" x14ac:dyDescent="0.15">
      <c r="B314" s="4">
        <f ca="1">IFERROR(IF(Pożyczka_nie_jest_spłacona*Pożyczka_jest_spłacona,Numer_spłaty,""), "")</f>
        <v>306</v>
      </c>
      <c r="C314" s="2">
        <f ca="1">IFERROR(IF(Pożyczka_nie_jest_spłacona*Pożyczka_jest_spłacona,Data_spłaty,""), "")</f>
        <v>54656</v>
      </c>
      <c r="D314" s="3">
        <f ca="1">IFERROR(IF(Pożyczka_nie_jest_spłacona*Pożyczka_jest_spłacona,Wartość_pożyczki,""), "")</f>
        <v>101768.04817997292</v>
      </c>
      <c r="E314" s="3">
        <f ca="1">IFERROR(IF(Pożyczka_nie_jest_spłacona*Pożyczka_jest_spłacona,Miesięczna_spłata,""), "")</f>
        <v>2176.4554674291244</v>
      </c>
      <c r="F314" s="3">
        <f ca="1">IFERROR(IF(Pożyczka_nie_jest_spłacona*Pożyczka_jest_spłacona,Kapitał,""), "")</f>
        <v>1568.391379553746</v>
      </c>
      <c r="G314" s="3">
        <f ca="1">IFERROR(IF(Pożyczka_nie_jest_spłacona*Pożyczka_jest_spłacona,Kwota_odsetek,""), "")</f>
        <v>608.06408787537873</v>
      </c>
      <c r="H314" s="3">
        <f ca="1">IFERROR(IF(Pożyczka_nie_jest_spłacona*Pożyczka_jest_spłacona,Saldo_końcowe,""), "")</f>
        <v>100199.65680041909</v>
      </c>
    </row>
    <row r="315" spans="2:8" x14ac:dyDescent="0.15">
      <c r="B315" s="4">
        <f ca="1">IFERROR(IF(Pożyczka_nie_jest_spłacona*Pożyczka_jest_spłacona,Numer_spłaty,""), "")</f>
        <v>307</v>
      </c>
      <c r="C315" s="2">
        <f ca="1">IFERROR(IF(Pożyczka_nie_jest_spłacona*Pożyczka_jest_spłacona,Data_spłaty,""), "")</f>
        <v>54687</v>
      </c>
      <c r="D315" s="3">
        <f ca="1">IFERROR(IF(Pożyczka_nie_jest_spłacona*Pożyczka_jest_spłacona,Wartość_pożyczki,""), "")</f>
        <v>100199.65680041909</v>
      </c>
      <c r="E315" s="3">
        <f ca="1">IFERROR(IF(Pożyczka_nie_jest_spłacona*Pożyczka_jest_spłacona,Miesięczna_spłata,""), "")</f>
        <v>2176.4554674291244</v>
      </c>
      <c r="F315" s="3">
        <f ca="1">IFERROR(IF(Pożyczka_nie_jest_spłacona*Pożyczka_jest_spłacona,Kapitał,""), "")</f>
        <v>1577.7625180465793</v>
      </c>
      <c r="G315" s="3">
        <f ca="1">IFERROR(IF(Pożyczka_nie_jest_spłacona*Pożyczka_jest_spłacona,Kwota_odsetek,""), "")</f>
        <v>598.69294938254507</v>
      </c>
      <c r="H315" s="3">
        <f ca="1">IFERROR(IF(Pożyczka_nie_jest_spłacona*Pożyczka_jest_spłacona,Saldo_końcowe,""), "")</f>
        <v>98621.894282372901</v>
      </c>
    </row>
    <row r="316" spans="2:8" x14ac:dyDescent="0.15">
      <c r="B316" s="4">
        <f ca="1">IFERROR(IF(Pożyczka_nie_jest_spłacona*Pożyczka_jest_spłacona,Numer_spłaty,""), "")</f>
        <v>308</v>
      </c>
      <c r="C316" s="2">
        <f ca="1">IFERROR(IF(Pożyczka_nie_jest_spłacona*Pożyczka_jest_spłacona,Data_spłaty,""), "")</f>
        <v>54717</v>
      </c>
      <c r="D316" s="3">
        <f ca="1">IFERROR(IF(Pożyczka_nie_jest_spłacona*Pożyczka_jest_spłacona,Wartość_pożyczki,""), "")</f>
        <v>98621.894282372901</v>
      </c>
      <c r="E316" s="3">
        <f ca="1">IFERROR(IF(Pożyczka_nie_jest_spłacona*Pożyczka_jest_spłacona,Miesięczna_spłata,""), "")</f>
        <v>2176.4554674291244</v>
      </c>
      <c r="F316" s="3">
        <f ca="1">IFERROR(IF(Pożyczka_nie_jest_spłacona*Pożyczka_jest_spłacona,Kapitał,""), "")</f>
        <v>1587.1896490919078</v>
      </c>
      <c r="G316" s="3">
        <f ca="1">IFERROR(IF(Pożyczka_nie_jest_spłacona*Pożyczka_jest_spłacona,Kwota_odsetek,""), "")</f>
        <v>589.26581833721684</v>
      </c>
      <c r="H316" s="3">
        <f ca="1">IFERROR(IF(Pożyczka_nie_jest_spłacona*Pożyczka_jest_spłacona,Saldo_końcowe,""), "")</f>
        <v>97034.704633280635</v>
      </c>
    </row>
    <row r="317" spans="2:8" x14ac:dyDescent="0.15">
      <c r="B317" s="4">
        <f ca="1">IFERROR(IF(Pożyczka_nie_jest_spłacona*Pożyczka_jest_spłacona,Numer_spłaty,""), "")</f>
        <v>309</v>
      </c>
      <c r="C317" s="2">
        <f ca="1">IFERROR(IF(Pożyczka_nie_jest_spłacona*Pożyczka_jest_spłacona,Data_spłaty,""), "")</f>
        <v>54748</v>
      </c>
      <c r="D317" s="3">
        <f ca="1">IFERROR(IF(Pożyczka_nie_jest_spłacona*Pożyczka_jest_spłacona,Wartość_pożyczki,""), "")</f>
        <v>97034.704633280635</v>
      </c>
      <c r="E317" s="3">
        <f ca="1">IFERROR(IF(Pożyczka_nie_jest_spłacona*Pożyczka_jest_spłacona,Miesięczna_spłata,""), "")</f>
        <v>2176.4554674291244</v>
      </c>
      <c r="F317" s="3">
        <f ca="1">IFERROR(IF(Pożyczka_nie_jest_spłacona*Pożyczka_jest_spłacona,Kapitał,""), "")</f>
        <v>1596.6731072452319</v>
      </c>
      <c r="G317" s="3">
        <f ca="1">IFERROR(IF(Pożyczka_nie_jest_spłacona*Pożyczka_jest_spłacona,Kwota_odsetek,""), "")</f>
        <v>579.78236018389271</v>
      </c>
      <c r="H317" s="3">
        <f ca="1">IFERROR(IF(Pożyczka_nie_jest_spłacona*Pożyczka_jest_spłacona,Saldo_końcowe,""), "")</f>
        <v>95438.031526035396</v>
      </c>
    </row>
    <row r="318" spans="2:8" x14ac:dyDescent="0.15">
      <c r="B318" s="4">
        <f ca="1">IFERROR(IF(Pożyczka_nie_jest_spłacona*Pożyczka_jest_spłacona,Numer_spłaty,""), "")</f>
        <v>310</v>
      </c>
      <c r="C318" s="2">
        <f ca="1">IFERROR(IF(Pożyczka_nie_jest_spłacona*Pożyczka_jest_spłacona,Data_spłaty,""), "")</f>
        <v>54778</v>
      </c>
      <c r="D318" s="3">
        <f ca="1">IFERROR(IF(Pożyczka_nie_jest_spłacona*Pożyczka_jest_spłacona,Wartość_pożyczki,""), "")</f>
        <v>95438.031526035396</v>
      </c>
      <c r="E318" s="3">
        <f ca="1">IFERROR(IF(Pożyczka_nie_jest_spłacona*Pożyczka_jest_spłacona,Miesięczna_spłata,""), "")</f>
        <v>2176.4554674291244</v>
      </c>
      <c r="F318" s="3">
        <f ca="1">IFERROR(IF(Pożyczka_nie_jest_spłacona*Pożyczka_jest_spłacona,Kapitał,""), "")</f>
        <v>1606.2132290610218</v>
      </c>
      <c r="G318" s="3">
        <f ca="1">IFERROR(IF(Pożyczka_nie_jest_spłacona*Pożyczka_jest_spłacona,Kwota_odsetek,""), "")</f>
        <v>570.24223836810233</v>
      </c>
      <c r="H318" s="3">
        <f ca="1">IFERROR(IF(Pożyczka_nie_jest_spłacona*Pożyczka_jest_spłacona,Saldo_końcowe,""), "")</f>
        <v>93831.818296974525</v>
      </c>
    </row>
    <row r="319" spans="2:8" x14ac:dyDescent="0.15">
      <c r="B319" s="4">
        <f ca="1">IFERROR(IF(Pożyczka_nie_jest_spłacona*Pożyczka_jest_spłacona,Numer_spłaty,""), "")</f>
        <v>311</v>
      </c>
      <c r="C319" s="2">
        <f ca="1">IFERROR(IF(Pożyczka_nie_jest_spłacona*Pożyczka_jest_spłacona,Data_spłaty,""), "")</f>
        <v>54809</v>
      </c>
      <c r="D319" s="3">
        <f ca="1">IFERROR(IF(Pożyczka_nie_jest_spłacona*Pożyczka_jest_spłacona,Wartość_pożyczki,""), "")</f>
        <v>93831.818296974525</v>
      </c>
      <c r="E319" s="3">
        <f ca="1">IFERROR(IF(Pożyczka_nie_jest_spłacona*Pożyczka_jest_spłacona,Miesięczna_spłata,""), "")</f>
        <v>2176.4554674291244</v>
      </c>
      <c r="F319" s="3">
        <f ca="1">IFERROR(IF(Pożyczka_nie_jest_spłacona*Pożyczka_jest_spłacona,Kapitał,""), "")</f>
        <v>1615.8103531046618</v>
      </c>
      <c r="G319" s="3">
        <f ca="1">IFERROR(IF(Pożyczka_nie_jest_spłacona*Pożyczka_jest_spłacona,Kwota_odsetek,""), "")</f>
        <v>560.64511432446284</v>
      </c>
      <c r="H319" s="3">
        <f ca="1">IFERROR(IF(Pożyczka_nie_jest_spłacona*Pożyczka_jest_spłacona,Saldo_końcowe,""), "")</f>
        <v>92216.007943869568</v>
      </c>
    </row>
    <row r="320" spans="2:8" x14ac:dyDescent="0.15">
      <c r="B320" s="4">
        <f ca="1">IFERROR(IF(Pożyczka_nie_jest_spłacona*Pożyczka_jest_spłacona,Numer_spłaty,""), "")</f>
        <v>312</v>
      </c>
      <c r="C320" s="2">
        <f ca="1">IFERROR(IF(Pożyczka_nie_jest_spłacona*Pożyczka_jest_spłacona,Data_spłaty,""), "")</f>
        <v>54840</v>
      </c>
      <c r="D320" s="3">
        <f ca="1">IFERROR(IF(Pożyczka_nie_jest_spłacona*Pożyczka_jest_spłacona,Wartość_pożyczki,""), "")</f>
        <v>92216.007943869568</v>
      </c>
      <c r="E320" s="3">
        <f ca="1">IFERROR(IF(Pożyczka_nie_jest_spłacona*Pożyczka_jest_spłacona,Miesięczna_spłata,""), "")</f>
        <v>2176.4554674291244</v>
      </c>
      <c r="F320" s="3">
        <f ca="1">IFERROR(IF(Pożyczka_nie_jest_spłacona*Pożyczka_jest_spłacona,Kapitał,""), "")</f>
        <v>1625.4648199644621</v>
      </c>
      <c r="G320" s="3">
        <f ca="1">IFERROR(IF(Pożyczka_nie_jest_spłacona*Pożyczka_jest_spłacona,Kwota_odsetek,""), "")</f>
        <v>550.99064746466229</v>
      </c>
      <c r="H320" s="3">
        <f ca="1">IFERROR(IF(Pożyczka_nie_jest_spłacona*Pożyczka_jest_spłacona,Saldo_końcowe,""), "")</f>
        <v>90590.543123905314</v>
      </c>
    </row>
    <row r="321" spans="2:8" x14ac:dyDescent="0.15">
      <c r="B321" s="4">
        <f ca="1">IFERROR(IF(Pożyczka_nie_jest_spłacona*Pożyczka_jest_spłacona,Numer_spłaty,""), "")</f>
        <v>313</v>
      </c>
      <c r="C321" s="2">
        <f ca="1">IFERROR(IF(Pożyczka_nie_jest_spłacona*Pożyczka_jest_spłacona,Data_spłaty,""), "")</f>
        <v>54868</v>
      </c>
      <c r="D321" s="3">
        <f ca="1">IFERROR(IF(Pożyczka_nie_jest_spłacona*Pożyczka_jest_spłacona,Wartość_pożyczki,""), "")</f>
        <v>90590.543123905314</v>
      </c>
      <c r="E321" s="3">
        <f ca="1">IFERROR(IF(Pożyczka_nie_jest_spłacona*Pożyczka_jest_spłacona,Miesięczna_spłata,""), "")</f>
        <v>2176.4554674291244</v>
      </c>
      <c r="F321" s="3">
        <f ca="1">IFERROR(IF(Pożyczka_nie_jest_spłacona*Pożyczka_jest_spłacona,Kapitał,""), "")</f>
        <v>1635.1769722637498</v>
      </c>
      <c r="G321" s="3">
        <f ca="1">IFERROR(IF(Pożyczka_nie_jest_spłacona*Pożyczka_jest_spłacona,Kwota_odsetek,""), "")</f>
        <v>541.27849516537469</v>
      </c>
      <c r="H321" s="3">
        <f ca="1">IFERROR(IF(Pożyczka_nie_jest_spłacona*Pożyczka_jest_spłacona,Saldo_końcowe,""), "")</f>
        <v>88955.366151641123</v>
      </c>
    </row>
    <row r="322" spans="2:8" x14ac:dyDescent="0.15">
      <c r="B322" s="4">
        <f ca="1">IFERROR(IF(Pożyczka_nie_jest_spłacona*Pożyczka_jest_spłacona,Numer_spłaty,""), "")</f>
        <v>314</v>
      </c>
      <c r="C322" s="2">
        <f ca="1">IFERROR(IF(Pożyczka_nie_jest_spłacona*Pożyczka_jest_spłacona,Data_spłaty,""), "")</f>
        <v>54899</v>
      </c>
      <c r="D322" s="3">
        <f ca="1">IFERROR(IF(Pożyczka_nie_jest_spłacona*Pożyczka_jest_spłacona,Wartość_pożyczki,""), "")</f>
        <v>88955.366151641123</v>
      </c>
      <c r="E322" s="3">
        <f ca="1">IFERROR(IF(Pożyczka_nie_jest_spłacona*Pożyczka_jest_spłacona,Miesięczna_spłata,""), "")</f>
        <v>2176.4554674291244</v>
      </c>
      <c r="F322" s="3">
        <f ca="1">IFERROR(IF(Pożyczka_nie_jest_spłacona*Pożyczka_jest_spłacona,Kapitał,""), "")</f>
        <v>1644.947154673026</v>
      </c>
      <c r="G322" s="3">
        <f ca="1">IFERROR(IF(Pożyczka_nie_jest_spłacona*Pożyczka_jest_spłacona,Kwota_odsetek,""), "")</f>
        <v>531.5083127560988</v>
      </c>
      <c r="H322" s="3">
        <f ca="1">IFERROR(IF(Pożyczka_nie_jest_spłacona*Pożyczka_jest_spłacona,Saldo_końcowe,""), "")</f>
        <v>87310.418996968074</v>
      </c>
    </row>
    <row r="323" spans="2:8" x14ac:dyDescent="0.15">
      <c r="B323" s="4">
        <f ca="1">IFERROR(IF(Pożyczka_nie_jest_spłacona*Pożyczka_jest_spłacona,Numer_spłaty,""), "")</f>
        <v>315</v>
      </c>
      <c r="C323" s="2">
        <f ca="1">IFERROR(IF(Pożyczka_nie_jest_spłacona*Pożyczka_jest_spłacona,Data_spłaty,""), "")</f>
        <v>54929</v>
      </c>
      <c r="D323" s="3">
        <f ca="1">IFERROR(IF(Pożyczka_nie_jest_spłacona*Pożyczka_jest_spłacona,Wartość_pożyczki,""), "")</f>
        <v>87310.418996968074</v>
      </c>
      <c r="E323" s="3">
        <f ca="1">IFERROR(IF(Pożyczka_nie_jest_spłacona*Pożyczka_jest_spłacona,Miesięczna_spłata,""), "")</f>
        <v>2176.4554674291244</v>
      </c>
      <c r="F323" s="3">
        <f ca="1">IFERROR(IF(Pożyczka_nie_jest_spłacona*Pożyczka_jest_spłacona,Kapitał,""), "")</f>
        <v>1654.7757139221967</v>
      </c>
      <c r="G323" s="3">
        <f ca="1">IFERROR(IF(Pożyczka_nie_jest_spłacona*Pożyczka_jest_spłacona,Kwota_odsetek,""), "")</f>
        <v>521.67975350692757</v>
      </c>
      <c r="H323" s="3">
        <f ca="1">IFERROR(IF(Pożyczka_nie_jest_spłacona*Pożyczka_jest_spłacona,Saldo_końcowe,""), "")</f>
        <v>85655.643283046084</v>
      </c>
    </row>
    <row r="324" spans="2:8" x14ac:dyDescent="0.15">
      <c r="B324" s="4">
        <f ca="1">IFERROR(IF(Pożyczka_nie_jest_spłacona*Pożyczka_jest_spłacona,Numer_spłaty,""), "")</f>
        <v>316</v>
      </c>
      <c r="C324" s="2">
        <f ca="1">IFERROR(IF(Pożyczka_nie_jest_spłacona*Pożyczka_jest_spłacona,Data_spłaty,""), "")</f>
        <v>54960</v>
      </c>
      <c r="D324" s="3">
        <f ca="1">IFERROR(IF(Pożyczka_nie_jest_spłacona*Pożyczka_jest_spłacona,Wartość_pożyczki,""), "")</f>
        <v>85655.643283046084</v>
      </c>
      <c r="E324" s="3">
        <f ca="1">IFERROR(IF(Pożyczka_nie_jest_spłacona*Pożyczka_jest_spłacona,Miesięczna_spłata,""), "")</f>
        <v>2176.4554674291244</v>
      </c>
      <c r="F324" s="3">
        <f ca="1">IFERROR(IF(Pożyczka_nie_jest_spłacona*Pożyczka_jest_spłacona,Kapitał,""), "")</f>
        <v>1664.6629988128821</v>
      </c>
      <c r="G324" s="3">
        <f ca="1">IFERROR(IF(Pożyczka_nie_jest_spłacona*Pożyczka_jest_spłacona,Kwota_odsetek,""), "")</f>
        <v>511.79246861624239</v>
      </c>
      <c r="H324" s="3">
        <f ca="1">IFERROR(IF(Pożyczka_nie_jest_spłacona*Pożyczka_jest_spłacona,Saldo_końcowe,""), "")</f>
        <v>83990.980284232879</v>
      </c>
    </row>
    <row r="325" spans="2:8" x14ac:dyDescent="0.15">
      <c r="B325" s="4">
        <f ca="1">IFERROR(IF(Pożyczka_nie_jest_spłacona*Pożyczka_jest_spłacona,Numer_spłaty,""), "")</f>
        <v>317</v>
      </c>
      <c r="C325" s="2">
        <f ca="1">IFERROR(IF(Pożyczka_nie_jest_spłacona*Pożyczka_jest_spłacona,Data_spłaty,""), "")</f>
        <v>54990</v>
      </c>
      <c r="D325" s="3">
        <f ca="1">IFERROR(IF(Pożyczka_nie_jest_spłacona*Pożyczka_jest_spłacona,Wartość_pożyczki,""), "")</f>
        <v>83990.980284232879</v>
      </c>
      <c r="E325" s="3">
        <f ca="1">IFERROR(IF(Pożyczka_nie_jest_spłacona*Pożyczka_jest_spłacona,Miesięczna_spłata,""), "")</f>
        <v>2176.4554674291244</v>
      </c>
      <c r="F325" s="3">
        <f ca="1">IFERROR(IF(Pożyczka_nie_jest_spłacona*Pożyczka_jest_spłacona,Kapitał,""), "")</f>
        <v>1674.6093602307888</v>
      </c>
      <c r="G325" s="3">
        <f ca="1">IFERROR(IF(Pożyczka_nie_jest_spłacona*Pożyczka_jest_spłacona,Kwota_odsetek,""), "")</f>
        <v>501.8461071983354</v>
      </c>
      <c r="H325" s="3">
        <f ca="1">IFERROR(IF(Pożyczka_nie_jest_spłacona*Pożyczka_jest_spłacona,Saldo_końcowe,""), "")</f>
        <v>82316.370924002491</v>
      </c>
    </row>
    <row r="326" spans="2:8" x14ac:dyDescent="0.15">
      <c r="B326" s="4">
        <f ca="1">IFERROR(IF(Pożyczka_nie_jest_spłacona*Pożyczka_jest_spłacona,Numer_spłaty,""), "")</f>
        <v>318</v>
      </c>
      <c r="C326" s="2">
        <f ca="1">IFERROR(IF(Pożyczka_nie_jest_spłacona*Pożyczka_jest_spłacona,Data_spłaty,""), "")</f>
        <v>55021</v>
      </c>
      <c r="D326" s="3">
        <f ca="1">IFERROR(IF(Pożyczka_nie_jest_spłacona*Pożyczka_jest_spłacona,Wartość_pożyczki,""), "")</f>
        <v>82316.370924002491</v>
      </c>
      <c r="E326" s="3">
        <f ca="1">IFERROR(IF(Pożyczka_nie_jest_spłacona*Pożyczka_jest_spłacona,Miesięczna_spłata,""), "")</f>
        <v>2176.4554674291244</v>
      </c>
      <c r="F326" s="3">
        <f ca="1">IFERROR(IF(Pożyczka_nie_jest_spłacona*Pożyczka_jest_spłacona,Kapitał,""), "")</f>
        <v>1684.6151511581681</v>
      </c>
      <c r="G326" s="3">
        <f ca="1">IFERROR(IF(Pożyczka_nie_jest_spłacona*Pożyczka_jest_spłacona,Kwota_odsetek,""), "")</f>
        <v>491.84031627095646</v>
      </c>
      <c r="H326" s="3">
        <f ca="1">IFERROR(IF(Pożyczka_nie_jest_spłacona*Pożyczka_jest_spłacona,Saldo_końcowe,""), "")</f>
        <v>80631.755772843957</v>
      </c>
    </row>
    <row r="327" spans="2:8" x14ac:dyDescent="0.15">
      <c r="B327" s="4">
        <f ca="1">IFERROR(IF(Pożyczka_nie_jest_spłacona*Pożyczka_jest_spłacona,Numer_spłaty,""), "")</f>
        <v>319</v>
      </c>
      <c r="C327" s="2">
        <f ca="1">IFERROR(IF(Pożyczka_nie_jest_spłacona*Pożyczka_jest_spłacona,Data_spłaty,""), "")</f>
        <v>55052</v>
      </c>
      <c r="D327" s="3">
        <f ca="1">IFERROR(IF(Pożyczka_nie_jest_spłacona*Pożyczka_jest_spłacona,Wartość_pożyczki,""), "")</f>
        <v>80631.755772843957</v>
      </c>
      <c r="E327" s="3">
        <f ca="1">IFERROR(IF(Pożyczka_nie_jest_spłacona*Pożyczka_jest_spłacona,Miesięczna_spłata,""), "")</f>
        <v>2176.4554674291244</v>
      </c>
      <c r="F327" s="3">
        <f ca="1">IFERROR(IF(Pożyczka_nie_jest_spłacona*Pożyczka_jest_spłacona,Kapitał,""), "")</f>
        <v>1694.6807266863379</v>
      </c>
      <c r="G327" s="3">
        <f ca="1">IFERROR(IF(Pożyczka_nie_jest_spłacona*Pożyczka_jest_spłacona,Kwota_odsetek,""), "")</f>
        <v>481.77474074278632</v>
      </c>
      <c r="H327" s="3">
        <f ca="1">IFERROR(IF(Pożyczka_nie_jest_spłacona*Pożyczka_jest_spłacona,Saldo_końcowe,""), "")</f>
        <v>78937.075046157697</v>
      </c>
    </row>
    <row r="328" spans="2:8" x14ac:dyDescent="0.15">
      <c r="B328" s="4">
        <f ca="1">IFERROR(IF(Pożyczka_nie_jest_spłacona*Pożyczka_jest_spłacona,Numer_spłaty,""), "")</f>
        <v>320</v>
      </c>
      <c r="C328" s="2">
        <f ca="1">IFERROR(IF(Pożyczka_nie_jest_spłacona*Pożyczka_jest_spłacona,Data_spłaty,""), "")</f>
        <v>55082</v>
      </c>
      <c r="D328" s="3">
        <f ca="1">IFERROR(IF(Pożyczka_nie_jest_spłacona*Pożyczka_jest_spłacona,Wartość_pożyczki,""), "")</f>
        <v>78937.075046157697</v>
      </c>
      <c r="E328" s="3">
        <f ca="1">IFERROR(IF(Pożyczka_nie_jest_spłacona*Pożyczka_jest_spłacona,Miesięczna_spłata,""), "")</f>
        <v>2176.4554674291244</v>
      </c>
      <c r="F328" s="3">
        <f ca="1">IFERROR(IF(Pożyczka_nie_jest_spłacona*Pożyczka_jest_spłacona,Kapitał,""), "")</f>
        <v>1704.8064440282892</v>
      </c>
      <c r="G328" s="3">
        <f ca="1">IFERROR(IF(Pożyczka_nie_jest_spłacona*Pożyczka_jest_spłacona,Kwota_odsetek,""), "")</f>
        <v>471.64902340083557</v>
      </c>
      <c r="H328" s="3">
        <f ca="1">IFERROR(IF(Pożyczka_nie_jest_spłacona*Pożyczka_jest_spłacona,Saldo_końcowe,""), "")</f>
        <v>77232.268602128839</v>
      </c>
    </row>
    <row r="329" spans="2:8" x14ac:dyDescent="0.15">
      <c r="B329" s="4">
        <f ca="1">IFERROR(IF(Pożyczka_nie_jest_spłacona*Pożyczka_jest_spłacona,Numer_spłaty,""), "")</f>
        <v>321</v>
      </c>
      <c r="C329" s="2">
        <f ca="1">IFERROR(IF(Pożyczka_nie_jest_spłacona*Pożyczka_jest_spłacona,Data_spłaty,""), "")</f>
        <v>55113</v>
      </c>
      <c r="D329" s="3">
        <f ca="1">IFERROR(IF(Pożyczka_nie_jest_spłacona*Pożyczka_jest_spłacona,Wartość_pożyczki,""), "")</f>
        <v>77232.268602128839</v>
      </c>
      <c r="E329" s="3">
        <f ca="1">IFERROR(IF(Pożyczka_nie_jest_spłacona*Pożyczka_jest_spłacona,Miesięczna_spłata,""), "")</f>
        <v>2176.4554674291244</v>
      </c>
      <c r="F329" s="3">
        <f ca="1">IFERROR(IF(Pożyczka_nie_jest_spłacona*Pożyczka_jest_spłacona,Kapitał,""), "")</f>
        <v>1714.9926625313581</v>
      </c>
      <c r="G329" s="3">
        <f ca="1">IFERROR(IF(Pożyczka_nie_jest_spłacona*Pożyczka_jest_spłacona,Kwota_odsetek,""), "")</f>
        <v>461.46280489776655</v>
      </c>
      <c r="H329" s="3">
        <f ca="1">IFERROR(IF(Pożyczka_nie_jest_spłacona*Pożyczka_jest_spłacona,Saldo_końcowe,""), "")</f>
        <v>75517.275939597748</v>
      </c>
    </row>
    <row r="330" spans="2:8" x14ac:dyDescent="0.15">
      <c r="B330" s="4">
        <f ca="1">IFERROR(IF(Pożyczka_nie_jest_spłacona*Pożyczka_jest_spłacona,Numer_spłaty,""), "")</f>
        <v>322</v>
      </c>
      <c r="C330" s="2">
        <f ca="1">IFERROR(IF(Pożyczka_nie_jest_spłacona*Pożyczka_jest_spłacona,Data_spłaty,""), "")</f>
        <v>55143</v>
      </c>
      <c r="D330" s="3">
        <f ca="1">IFERROR(IF(Pożyczka_nie_jest_spłacona*Pożyczka_jest_spłacona,Wartość_pożyczki,""), "")</f>
        <v>75517.275939597748</v>
      </c>
      <c r="E330" s="3">
        <f ca="1">IFERROR(IF(Pożyczka_nie_jest_spłacona*Pożyczka_jest_spłacona,Miesięczna_spłata,""), "")</f>
        <v>2176.4554674291244</v>
      </c>
      <c r="F330" s="3">
        <f ca="1">IFERROR(IF(Pożyczka_nie_jest_spłacona*Pożyczka_jest_spłacona,Kapitał,""), "")</f>
        <v>1725.2397436899828</v>
      </c>
      <c r="G330" s="3">
        <f ca="1">IFERROR(IF(Pożyczka_nie_jest_spłacona*Pożyczka_jest_spłacona,Kwota_odsetek,""), "")</f>
        <v>451.21572373914159</v>
      </c>
      <c r="H330" s="3">
        <f ca="1">IFERROR(IF(Pożyczka_nie_jest_spłacona*Pożyczka_jest_spłacona,Saldo_końcowe,""), "")</f>
        <v>73792.036195907742</v>
      </c>
    </row>
    <row r="331" spans="2:8" x14ac:dyDescent="0.15">
      <c r="B331" s="4">
        <f ca="1">IFERROR(IF(Pożyczka_nie_jest_spłacona*Pożyczka_jest_spłacona,Numer_spłaty,""), "")</f>
        <v>323</v>
      </c>
      <c r="C331" s="2">
        <f ca="1">IFERROR(IF(Pożyczka_nie_jest_spłacona*Pożyczka_jest_spłacona,Data_spłaty,""), "")</f>
        <v>55174</v>
      </c>
      <c r="D331" s="3">
        <f ca="1">IFERROR(IF(Pożyczka_nie_jest_spłacona*Pożyczka_jest_spłacona,Wartość_pożyczki,""), "")</f>
        <v>73792.036195907742</v>
      </c>
      <c r="E331" s="3">
        <f ca="1">IFERROR(IF(Pożyczka_nie_jest_spłacona*Pożyczka_jest_spłacona,Miesięczna_spłata,""), "")</f>
        <v>2176.4554674291244</v>
      </c>
      <c r="F331" s="3">
        <f ca="1">IFERROR(IF(Pożyczka_nie_jest_spłacona*Pożyczka_jest_spłacona,Kapitał,""), "")</f>
        <v>1735.5480511585306</v>
      </c>
      <c r="G331" s="3">
        <f ca="1">IFERROR(IF(Pożyczka_nie_jest_spłacona*Pożyczka_jest_spłacona,Kwota_odsetek,""), "")</f>
        <v>440.9074162705939</v>
      </c>
      <c r="H331" s="3">
        <f ca="1">IFERROR(IF(Pożyczka_nie_jest_spłacona*Pożyczka_jest_spłacona,Saldo_końcowe,""), "")</f>
        <v>72056.488144748844</v>
      </c>
    </row>
    <row r="332" spans="2:8" x14ac:dyDescent="0.15">
      <c r="B332" s="4">
        <f ca="1">IFERROR(IF(Pożyczka_nie_jest_spłacona*Pożyczka_jest_spłacona,Numer_spłaty,""), "")</f>
        <v>324</v>
      </c>
      <c r="C332" s="2">
        <f ca="1">IFERROR(IF(Pożyczka_nie_jest_spłacona*Pożyczka_jest_spłacona,Data_spłaty,""), "")</f>
        <v>55205</v>
      </c>
      <c r="D332" s="3">
        <f ca="1">IFERROR(IF(Pożyczka_nie_jest_spłacona*Pożyczka_jest_spłacona,Wartość_pożyczki,""), "")</f>
        <v>72056.488144748844</v>
      </c>
      <c r="E332" s="3">
        <f ca="1">IFERROR(IF(Pożyczka_nie_jest_spłacona*Pożyczka_jest_spłacona,Miesięczna_spłata,""), "")</f>
        <v>2176.4554674291244</v>
      </c>
      <c r="F332" s="3">
        <f ca="1">IFERROR(IF(Pożyczka_nie_jest_spłacona*Pożyczka_jest_spłacona,Kapitał,""), "")</f>
        <v>1745.9179507642027</v>
      </c>
      <c r="G332" s="3">
        <f ca="1">IFERROR(IF(Pożyczka_nie_jest_spłacona*Pożyczka_jest_spłacona,Kwota_odsetek,""), "")</f>
        <v>430.53751666492172</v>
      </c>
      <c r="H332" s="3">
        <f ca="1">IFERROR(IF(Pożyczka_nie_jest_spłacona*Pożyczka_jest_spłacona,Saldo_końcowe,""), "")</f>
        <v>70310.570193984546</v>
      </c>
    </row>
    <row r="333" spans="2:8" x14ac:dyDescent="0.15">
      <c r="B333" s="4">
        <f ca="1">IFERROR(IF(Pożyczka_nie_jest_spłacona*Pożyczka_jest_spłacona,Numer_spłaty,""), "")</f>
        <v>325</v>
      </c>
      <c r="C333" s="2">
        <f ca="1">IFERROR(IF(Pożyczka_nie_jest_spłacona*Pożyczka_jest_spłacona,Data_spłaty,""), "")</f>
        <v>55233</v>
      </c>
      <c r="D333" s="3">
        <f ca="1">IFERROR(IF(Pożyczka_nie_jest_spłacona*Pożyczka_jest_spłacona,Wartość_pożyczki,""), "")</f>
        <v>70310.570193984546</v>
      </c>
      <c r="E333" s="3">
        <f ca="1">IFERROR(IF(Pożyczka_nie_jest_spłacona*Pożyczka_jest_spłacona,Miesięczna_spłata,""), "")</f>
        <v>2176.4554674291244</v>
      </c>
      <c r="F333" s="3">
        <f ca="1">IFERROR(IF(Pożyczka_nie_jest_spłacona*Pożyczka_jest_spłacona,Kapitał,""), "")</f>
        <v>1756.3498105200188</v>
      </c>
      <c r="G333" s="3">
        <f ca="1">IFERROR(IF(Pożyczka_nie_jest_spłacona*Pożyczka_jest_spłacona,Kwota_odsetek,""), "")</f>
        <v>420.10565690910568</v>
      </c>
      <c r="H333" s="3">
        <f ca="1">IFERROR(IF(Pożyczka_nie_jest_spłacona*Pożyczka_jest_spłacona,Saldo_końcowe,""), "")</f>
        <v>68554.220383464824</v>
      </c>
    </row>
    <row r="334" spans="2:8" x14ac:dyDescent="0.15">
      <c r="B334" s="4">
        <f ca="1">IFERROR(IF(Pożyczka_nie_jest_spłacona*Pożyczka_jest_spłacona,Numer_spłaty,""), "")</f>
        <v>326</v>
      </c>
      <c r="C334" s="2">
        <f ca="1">IFERROR(IF(Pożyczka_nie_jest_spłacona*Pożyczka_jest_spłacona,Data_spłaty,""), "")</f>
        <v>55264</v>
      </c>
      <c r="D334" s="3">
        <f ca="1">IFERROR(IF(Pożyczka_nie_jest_spłacona*Pożyczka_jest_spłacona,Wartość_pożyczki,""), "")</f>
        <v>68554.220383464824</v>
      </c>
      <c r="E334" s="3">
        <f ca="1">IFERROR(IF(Pożyczka_nie_jest_spłacona*Pożyczka_jest_spłacona,Miesięczna_spłata,""), "")</f>
        <v>2176.4554674291244</v>
      </c>
      <c r="F334" s="3">
        <f ca="1">IFERROR(IF(Pożyczka_nie_jest_spłacona*Pożyczka_jest_spłacona,Kapitał,""), "")</f>
        <v>1766.844000637876</v>
      </c>
      <c r="G334" s="3">
        <f ca="1">IFERROR(IF(Pożyczka_nie_jest_spłacona*Pożyczka_jest_spłacona,Kwota_odsetek,""), "")</f>
        <v>409.61146679124852</v>
      </c>
      <c r="H334" s="3">
        <f ca="1">IFERROR(IF(Pożyczka_nie_jest_spłacona*Pożyczka_jest_spłacona,Saldo_końcowe,""), "")</f>
        <v>66787.376382826362</v>
      </c>
    </row>
    <row r="335" spans="2:8" x14ac:dyDescent="0.15">
      <c r="B335" s="4">
        <f ca="1">IFERROR(IF(Pożyczka_nie_jest_spłacona*Pożyczka_jest_spłacona,Numer_spłaty,""), "")</f>
        <v>327</v>
      </c>
      <c r="C335" s="2">
        <f ca="1">IFERROR(IF(Pożyczka_nie_jest_spłacona*Pożyczka_jest_spłacona,Data_spłaty,""), "")</f>
        <v>55294</v>
      </c>
      <c r="D335" s="3">
        <f ca="1">IFERROR(IF(Pożyczka_nie_jest_spłacona*Pożyczka_jest_spłacona,Wartość_pożyczki,""), "")</f>
        <v>66787.376382826362</v>
      </c>
      <c r="E335" s="3">
        <f ca="1">IFERROR(IF(Pożyczka_nie_jest_spłacona*Pożyczka_jest_spłacona,Miesięczna_spłata,""), "")</f>
        <v>2176.4554674291244</v>
      </c>
      <c r="F335" s="3">
        <f ca="1">IFERROR(IF(Pożyczka_nie_jest_spłacona*Pożyczka_jest_spłacona,Kapitał,""), "")</f>
        <v>1777.4008935416873</v>
      </c>
      <c r="G335" s="3">
        <f ca="1">IFERROR(IF(Pożyczka_nie_jest_spłacona*Pożyczka_jest_spłacona,Kwota_odsetek,""), "")</f>
        <v>399.05457388743719</v>
      </c>
      <c r="H335" s="3">
        <f ca="1">IFERROR(IF(Pożyczka_nie_jest_spłacona*Pożyczka_jest_spłacona,Saldo_końcowe,""), "")</f>
        <v>65009.975489284843</v>
      </c>
    </row>
    <row r="336" spans="2:8" x14ac:dyDescent="0.15">
      <c r="B336" s="4">
        <f ca="1">IFERROR(IF(Pożyczka_nie_jest_spłacona*Pożyczka_jest_spłacona,Numer_spłaty,""), "")</f>
        <v>328</v>
      </c>
      <c r="C336" s="2">
        <f ca="1">IFERROR(IF(Pożyczka_nie_jest_spłacona*Pożyczka_jest_spłacona,Data_spłaty,""), "")</f>
        <v>55325</v>
      </c>
      <c r="D336" s="3">
        <f ca="1">IFERROR(IF(Pożyczka_nie_jest_spłacona*Pożyczka_jest_spłacona,Wartość_pożyczki,""), "")</f>
        <v>65009.975489284843</v>
      </c>
      <c r="E336" s="3">
        <f ca="1">IFERROR(IF(Pożyczka_nie_jest_spłacona*Pożyczka_jest_spłacona,Miesięczna_spłata,""), "")</f>
        <v>2176.4554674291244</v>
      </c>
      <c r="F336" s="3">
        <f ca="1">IFERROR(IF(Pożyczka_nie_jest_spłacona*Pożyczka_jest_spłacona,Kapitał,""), "")</f>
        <v>1788.0208638805989</v>
      </c>
      <c r="G336" s="3">
        <f ca="1">IFERROR(IF(Pożyczka_nie_jest_spłacona*Pożyczka_jest_spłacona,Kwota_odsetek,""), "")</f>
        <v>388.43460354852567</v>
      </c>
      <c r="H336" s="3">
        <f ca="1">IFERROR(IF(Pożyczka_nie_jest_spłacona*Pożyczka_jest_spłacona,Saldo_końcowe,""), "")</f>
        <v>63221.95462540444</v>
      </c>
    </row>
    <row r="337" spans="2:8" x14ac:dyDescent="0.15">
      <c r="B337" s="4">
        <f ca="1">IFERROR(IF(Pożyczka_nie_jest_spłacona*Pożyczka_jest_spłacona,Numer_spłaty,""), "")</f>
        <v>329</v>
      </c>
      <c r="C337" s="2">
        <f ca="1">IFERROR(IF(Pożyczka_nie_jest_spłacona*Pożyczka_jest_spłacona,Data_spłaty,""), "")</f>
        <v>55355</v>
      </c>
      <c r="D337" s="3">
        <f ca="1">IFERROR(IF(Pożyczka_nie_jest_spłacona*Pożyczka_jest_spłacona,Wartość_pożyczki,""), "")</f>
        <v>63221.95462540444</v>
      </c>
      <c r="E337" s="3">
        <f ca="1">IFERROR(IF(Pożyczka_nie_jest_spłacona*Pożyczka_jest_spłacona,Miesięczna_spłata,""), "")</f>
        <v>2176.4554674291244</v>
      </c>
      <c r="F337" s="3">
        <f ca="1">IFERROR(IF(Pożyczka_nie_jest_spłacona*Pożyczka_jest_spłacona,Kapitał,""), "")</f>
        <v>1798.7042885422857</v>
      </c>
      <c r="G337" s="3">
        <f ca="1">IFERROR(IF(Pożyczka_nie_jest_spłacona*Pożyczka_jest_spłacona,Kwota_odsetek,""), "")</f>
        <v>377.75117888683906</v>
      </c>
      <c r="H337" s="3">
        <f ca="1">IFERROR(IF(Pożyczka_nie_jest_spłacona*Pożyczka_jest_spłacona,Saldo_końcowe,""), "")</f>
        <v>61423.250336862169</v>
      </c>
    </row>
    <row r="338" spans="2:8" x14ac:dyDescent="0.15">
      <c r="B338" s="4">
        <f ca="1">IFERROR(IF(Pożyczka_nie_jest_spłacona*Pożyczka_jest_spłacona,Numer_spłaty,""), "")</f>
        <v>330</v>
      </c>
      <c r="C338" s="2">
        <f ca="1">IFERROR(IF(Pożyczka_nie_jest_spłacona*Pożyczka_jest_spłacona,Data_spłaty,""), "")</f>
        <v>55386</v>
      </c>
      <c r="D338" s="3">
        <f ca="1">IFERROR(IF(Pożyczka_nie_jest_spłacona*Pożyczka_jest_spłacona,Wartość_pożyczki,""), "")</f>
        <v>61423.250336862169</v>
      </c>
      <c r="E338" s="3">
        <f ca="1">IFERROR(IF(Pożyczka_nie_jest_spłacona*Pożyczka_jest_spłacona,Miesięczna_spłata,""), "")</f>
        <v>2176.4554674291244</v>
      </c>
      <c r="F338" s="3">
        <f ca="1">IFERROR(IF(Pożyczka_nie_jest_spłacona*Pożyczka_jest_spłacona,Kapitał,""), "")</f>
        <v>1809.4515466663256</v>
      </c>
      <c r="G338" s="3">
        <f ca="1">IFERROR(IF(Pożyczka_nie_jest_spłacona*Pożyczka_jest_spłacona,Kwota_odsetek,""), "")</f>
        <v>367.00392076279888</v>
      </c>
      <c r="H338" s="3">
        <f ca="1">IFERROR(IF(Pożyczka_nie_jest_spłacona*Pożyczka_jest_spłacona,Saldo_końcowe,""), "")</f>
        <v>59613.798790195491</v>
      </c>
    </row>
    <row r="339" spans="2:8" x14ac:dyDescent="0.15">
      <c r="B339" s="4">
        <f ca="1">IFERROR(IF(Pożyczka_nie_jest_spłacona*Pożyczka_jest_spłacona,Numer_spłaty,""), "")</f>
        <v>331</v>
      </c>
      <c r="C339" s="2">
        <f ca="1">IFERROR(IF(Pożyczka_nie_jest_spłacona*Pożyczka_jest_spłacona,Data_spłaty,""), "")</f>
        <v>55417</v>
      </c>
      <c r="D339" s="3">
        <f ca="1">IFERROR(IF(Pożyczka_nie_jest_spłacona*Pożyczka_jest_spłacona,Wartość_pożyczki,""), "")</f>
        <v>59613.798790195491</v>
      </c>
      <c r="E339" s="3">
        <f ca="1">IFERROR(IF(Pożyczka_nie_jest_spłacona*Pożyczka_jest_spłacona,Miesięczna_spłata,""), "")</f>
        <v>2176.4554674291244</v>
      </c>
      <c r="F339" s="3">
        <f ca="1">IFERROR(IF(Pożyczka_nie_jest_spłacona*Pożyczka_jest_spłacona,Kapitał,""), "")</f>
        <v>1820.263019657657</v>
      </c>
      <c r="G339" s="3">
        <f ca="1">IFERROR(IF(Pożyczka_nie_jest_spłacona*Pożyczka_jest_spłacona,Kwota_odsetek,""), "")</f>
        <v>356.19244777146764</v>
      </c>
      <c r="H339" s="3">
        <f ca="1">IFERROR(IF(Pożyczka_nie_jest_spłacona*Pożyczka_jest_spłacona,Saldo_końcowe,""), "")</f>
        <v>57793.535770537797</v>
      </c>
    </row>
    <row r="340" spans="2:8" x14ac:dyDescent="0.15">
      <c r="B340" s="4">
        <f ca="1">IFERROR(IF(Pożyczka_nie_jest_spłacona*Pożyczka_jest_spłacona,Numer_spłaty,""), "")</f>
        <v>332</v>
      </c>
      <c r="C340" s="2">
        <f ca="1">IFERROR(IF(Pożyczka_nie_jest_spłacona*Pożyczka_jest_spłacona,Data_spłaty,""), "")</f>
        <v>55447</v>
      </c>
      <c r="D340" s="3">
        <f ca="1">IFERROR(IF(Pożyczka_nie_jest_spłacona*Pożyczka_jest_spłacona,Wartość_pożyczki,""), "")</f>
        <v>57793.535770537797</v>
      </c>
      <c r="E340" s="3">
        <f ca="1">IFERROR(IF(Pożyczka_nie_jest_spłacona*Pożyczka_jest_spłacona,Miesięczna_spłata,""), "")</f>
        <v>2176.4554674291244</v>
      </c>
      <c r="F340" s="3">
        <f ca="1">IFERROR(IF(Pożyczka_nie_jest_spłacona*Pożyczka_jest_spłacona,Kapitał,""), "")</f>
        <v>1831.1390912001114</v>
      </c>
      <c r="G340" s="3">
        <f ca="1">IFERROR(IF(Pożyczka_nie_jest_spłacona*Pożyczka_jest_spłacona,Kwota_odsetek,""), "")</f>
        <v>345.31637622901309</v>
      </c>
      <c r="H340" s="3">
        <f ca="1">IFERROR(IF(Pożyczka_nie_jest_spłacona*Pożyczka_jest_spłacona,Saldo_końcowe,""), "")</f>
        <v>55962.396679337602</v>
      </c>
    </row>
    <row r="341" spans="2:8" x14ac:dyDescent="0.15">
      <c r="B341" s="4">
        <f ca="1">IFERROR(IF(Pożyczka_nie_jest_spłacona*Pożyczka_jest_spłacona,Numer_spłaty,""), "")</f>
        <v>333</v>
      </c>
      <c r="C341" s="2">
        <f ca="1">IFERROR(IF(Pożyczka_nie_jest_spłacona*Pożyczka_jest_spłacona,Data_spłaty,""), "")</f>
        <v>55478</v>
      </c>
      <c r="D341" s="3">
        <f ca="1">IFERROR(IF(Pożyczka_nie_jest_spłacona*Pożyczka_jest_spłacona,Wartość_pożyczki,""), "")</f>
        <v>55962.396679337602</v>
      </c>
      <c r="E341" s="3">
        <f ca="1">IFERROR(IF(Pożyczka_nie_jest_spłacona*Pożyczka_jest_spłacona,Miesięczna_spłata,""), "")</f>
        <v>2176.4554674291244</v>
      </c>
      <c r="F341" s="3">
        <f ca="1">IFERROR(IF(Pożyczka_nie_jest_spłacona*Pożyczka_jest_spłacona,Kapitał,""), "")</f>
        <v>1842.0801472700323</v>
      </c>
      <c r="G341" s="3">
        <f ca="1">IFERROR(IF(Pożyczka_nie_jest_spłacona*Pożyczka_jest_spłacona,Kwota_odsetek,""), "")</f>
        <v>334.37532015909244</v>
      </c>
      <c r="H341" s="3">
        <f ca="1">IFERROR(IF(Pożyczka_nie_jest_spłacona*Pożyczka_jest_spłacona,Saldo_końcowe,""), "")</f>
        <v>54120.316532067489</v>
      </c>
    </row>
    <row r="342" spans="2:8" x14ac:dyDescent="0.15">
      <c r="B342" s="4">
        <f ca="1">IFERROR(IF(Pożyczka_nie_jest_spłacona*Pożyczka_jest_spłacona,Numer_spłaty,""), "")</f>
        <v>334</v>
      </c>
      <c r="C342" s="2">
        <f ca="1">IFERROR(IF(Pożyczka_nie_jest_spłacona*Pożyczka_jest_spłacona,Data_spłaty,""), "")</f>
        <v>55508</v>
      </c>
      <c r="D342" s="3">
        <f ca="1">IFERROR(IF(Pożyczka_nie_jest_spłacona*Pożyczka_jest_spłacona,Wartość_pożyczki,""), "")</f>
        <v>54120.316532067489</v>
      </c>
      <c r="E342" s="3">
        <f ca="1">IFERROR(IF(Pożyczka_nie_jest_spłacona*Pożyczka_jest_spłacona,Miesięczna_spłata,""), "")</f>
        <v>2176.4554674291244</v>
      </c>
      <c r="F342" s="3">
        <f ca="1">IFERROR(IF(Pożyczka_nie_jest_spłacona*Pożyczka_jest_spłacona,Kapitał,""), "")</f>
        <v>1853.0865761499704</v>
      </c>
      <c r="G342" s="3">
        <f ca="1">IFERROR(IF(Pożyczka_nie_jest_spłacona*Pożyczka_jest_spłacona,Kwota_odsetek,""), "")</f>
        <v>323.36889127915401</v>
      </c>
      <c r="H342" s="3">
        <f ca="1">IFERROR(IF(Pożyczka_nie_jest_spłacona*Pożyczka_jest_spłacona,Saldo_końcowe,""), "")</f>
        <v>52267.22995591769</v>
      </c>
    </row>
    <row r="343" spans="2:8" x14ac:dyDescent="0.15">
      <c r="B343" s="4">
        <f ca="1">IFERROR(IF(Pożyczka_nie_jest_spłacona*Pożyczka_jest_spłacona,Numer_spłaty,""), "")</f>
        <v>335</v>
      </c>
      <c r="C343" s="2">
        <f ca="1">IFERROR(IF(Pożyczka_nie_jest_spłacona*Pożyczka_jest_spłacona,Data_spłaty,""), "")</f>
        <v>55539</v>
      </c>
      <c r="D343" s="3">
        <f ca="1">IFERROR(IF(Pożyczka_nie_jest_spłacona*Pożyczka_jest_spłacona,Wartość_pożyczki,""), "")</f>
        <v>52267.22995591769</v>
      </c>
      <c r="E343" s="3">
        <f ca="1">IFERROR(IF(Pożyczka_nie_jest_spłacona*Pożyczka_jest_spłacona,Miesięczna_spłata,""), "")</f>
        <v>2176.4554674291244</v>
      </c>
      <c r="F343" s="3">
        <f ca="1">IFERROR(IF(Pożyczka_nie_jest_spłacona*Pożyczka_jest_spłacona,Kapitał,""), "")</f>
        <v>1864.1587684424665</v>
      </c>
      <c r="G343" s="3">
        <f ca="1">IFERROR(IF(Pożyczka_nie_jest_spłacona*Pożyczka_jest_spłacona,Kwota_odsetek,""), "")</f>
        <v>312.29669898665793</v>
      </c>
      <c r="H343" s="3">
        <f ca="1">IFERROR(IF(Pożyczka_nie_jest_spłacona*Pożyczka_jest_spłacona,Saldo_końcowe,""), "")</f>
        <v>50403.071187474765</v>
      </c>
    </row>
    <row r="344" spans="2:8" x14ac:dyDescent="0.15">
      <c r="B344" s="4">
        <f ca="1">IFERROR(IF(Pożyczka_nie_jest_spłacona*Pożyczka_jest_spłacona,Numer_spłaty,""), "")</f>
        <v>336</v>
      </c>
      <c r="C344" s="2">
        <f ca="1">IFERROR(IF(Pożyczka_nie_jest_spłacona*Pożyczka_jest_spłacona,Data_spłaty,""), "")</f>
        <v>55570</v>
      </c>
      <c r="D344" s="3">
        <f ca="1">IFERROR(IF(Pożyczka_nie_jest_spłacona*Pożyczka_jest_spłacona,Wartość_pożyczki,""), "")</f>
        <v>50403.071187474765</v>
      </c>
      <c r="E344" s="3">
        <f ca="1">IFERROR(IF(Pożyczka_nie_jest_spłacona*Pożyczka_jest_spłacona,Miesięczna_spłata,""), "")</f>
        <v>2176.4554674291244</v>
      </c>
      <c r="F344" s="3">
        <f ca="1">IFERROR(IF(Pożyczka_nie_jest_spłacona*Pożyczka_jest_spłacona,Kapitał,""), "")</f>
        <v>1875.2971170839103</v>
      </c>
      <c r="G344" s="3">
        <f ca="1">IFERROR(IF(Pożyczka_nie_jest_spłacona*Pożyczka_jest_spłacona,Kwota_odsetek,""), "")</f>
        <v>301.15835034521416</v>
      </c>
      <c r="H344" s="3">
        <f ca="1">IFERROR(IF(Pożyczka_nie_jest_spłacona*Pożyczka_jest_spłacona,Saldo_końcowe,""), "")</f>
        <v>48527.774070390966</v>
      </c>
    </row>
    <row r="345" spans="2:8" x14ac:dyDescent="0.15">
      <c r="B345" s="4">
        <f ca="1">IFERROR(IF(Pożyczka_nie_jest_spłacona*Pożyczka_jest_spłacona,Numer_spłaty,""), "")</f>
        <v>337</v>
      </c>
      <c r="C345" s="2">
        <f ca="1">IFERROR(IF(Pożyczka_nie_jest_spłacona*Pożyczka_jest_spłacona,Data_spłaty,""), "")</f>
        <v>55599</v>
      </c>
      <c r="D345" s="3">
        <f ca="1">IFERROR(IF(Pożyczka_nie_jest_spłacona*Pożyczka_jest_spłacona,Wartość_pożyczki,""), "")</f>
        <v>48527.774070390966</v>
      </c>
      <c r="E345" s="3">
        <f ca="1">IFERROR(IF(Pożyczka_nie_jest_spłacona*Pożyczka_jest_spłacona,Miesięczna_spłata,""), "")</f>
        <v>2176.4554674291244</v>
      </c>
      <c r="F345" s="3">
        <f ca="1">IFERROR(IF(Pożyczka_nie_jest_spłacona*Pożyczka_jest_spłacona,Kapitał,""), "")</f>
        <v>1886.5020173584867</v>
      </c>
      <c r="G345" s="3">
        <f ca="1">IFERROR(IF(Pożyczka_nie_jest_spłacona*Pożyczka_jest_spłacona,Kwota_odsetek,""), "")</f>
        <v>289.95345007063776</v>
      </c>
      <c r="H345" s="3">
        <f ca="1">IFERROR(IF(Pożyczka_nie_jest_spłacona*Pożyczka_jest_spłacona,Saldo_końcowe,""), "")</f>
        <v>46641.272053032182</v>
      </c>
    </row>
    <row r="346" spans="2:8" x14ac:dyDescent="0.15">
      <c r="B346" s="4">
        <f ca="1">IFERROR(IF(Pożyczka_nie_jest_spłacona*Pożyczka_jest_spłacona,Numer_spłaty,""), "")</f>
        <v>338</v>
      </c>
      <c r="C346" s="2">
        <f ca="1">IFERROR(IF(Pożyczka_nie_jest_spłacona*Pożyczka_jest_spłacona,Data_spłaty,""), "")</f>
        <v>55630</v>
      </c>
      <c r="D346" s="3">
        <f ca="1">IFERROR(IF(Pożyczka_nie_jest_spłacona*Pożyczka_jest_spłacona,Wartość_pożyczki,""), "")</f>
        <v>46641.272053032182</v>
      </c>
      <c r="E346" s="3">
        <f ca="1">IFERROR(IF(Pożyczka_nie_jest_spłacona*Pożyczka_jest_spłacona,Miesięczna_spłata,""), "")</f>
        <v>2176.4554674291244</v>
      </c>
      <c r="F346" s="3">
        <f ca="1">IFERROR(IF(Pożyczka_nie_jest_spłacona*Pożyczka_jest_spłacona,Kapitał,""), "")</f>
        <v>1897.7738669122036</v>
      </c>
      <c r="G346" s="3">
        <f ca="1">IFERROR(IF(Pożyczka_nie_jest_spłacona*Pożyczka_jest_spłacona,Kwota_odsetek,""), "")</f>
        <v>278.68160051692087</v>
      </c>
      <c r="H346" s="3">
        <f ca="1">IFERROR(IF(Pożyczka_nie_jest_spłacona*Pożyczka_jest_spłacona,Saldo_końcowe,""), "")</f>
        <v>44743.498186119832</v>
      </c>
    </row>
    <row r="347" spans="2:8" x14ac:dyDescent="0.15">
      <c r="B347" s="4">
        <f ca="1">IFERROR(IF(Pożyczka_nie_jest_spłacona*Pożyczka_jest_spłacona,Numer_spłaty,""), "")</f>
        <v>339</v>
      </c>
      <c r="C347" s="2">
        <f ca="1">IFERROR(IF(Pożyczka_nie_jest_spłacona*Pożyczka_jest_spłacona,Data_spłaty,""), "")</f>
        <v>55660</v>
      </c>
      <c r="D347" s="3">
        <f ca="1">IFERROR(IF(Pożyczka_nie_jest_spłacona*Pożyczka_jest_spłacona,Wartość_pożyczki,""), "")</f>
        <v>44743.498186119832</v>
      </c>
      <c r="E347" s="3">
        <f ca="1">IFERROR(IF(Pożyczka_nie_jest_spłacona*Pożyczka_jest_spłacona,Miesięczna_spłata,""), "")</f>
        <v>2176.4554674291244</v>
      </c>
      <c r="F347" s="3">
        <f ca="1">IFERROR(IF(Pożyczka_nie_jest_spłacona*Pożyczka_jest_spłacona,Kapitał,""), "")</f>
        <v>1909.1130657670039</v>
      </c>
      <c r="G347" s="3">
        <f ca="1">IFERROR(IF(Pożyczka_nie_jest_spłacona*Pożyczka_jest_spłacona,Kwota_odsetek,""), "")</f>
        <v>267.34240166212044</v>
      </c>
      <c r="H347" s="3">
        <f ca="1">IFERROR(IF(Pożyczka_nie_jest_spłacona*Pożyczka_jest_spłacona,Saldo_końcowe,""), "")</f>
        <v>42834.385120353196</v>
      </c>
    </row>
    <row r="348" spans="2:8" x14ac:dyDescent="0.15">
      <c r="B348" s="4">
        <f ca="1">IFERROR(IF(Pożyczka_nie_jest_spłacona*Pożyczka_jest_spłacona,Numer_spłaty,""), "")</f>
        <v>340</v>
      </c>
      <c r="C348" s="2">
        <f ca="1">IFERROR(IF(Pożyczka_nie_jest_spłacona*Pożyczka_jest_spłacona,Data_spłaty,""), "")</f>
        <v>55691</v>
      </c>
      <c r="D348" s="3">
        <f ca="1">IFERROR(IF(Pożyczka_nie_jest_spłacona*Pożyczka_jest_spłacona,Wartość_pożyczki,""), "")</f>
        <v>42834.385120353196</v>
      </c>
      <c r="E348" s="3">
        <f ca="1">IFERROR(IF(Pożyczka_nie_jest_spłacona*Pożyczka_jest_spłacona,Miesięczna_spłata,""), "")</f>
        <v>2176.4554674291244</v>
      </c>
      <c r="F348" s="3">
        <f ca="1">IFERROR(IF(Pożyczka_nie_jest_spłacona*Pożyczka_jest_spłacona,Kapitał,""), "")</f>
        <v>1920.5200163349621</v>
      </c>
      <c r="G348" s="3">
        <f ca="1">IFERROR(IF(Pożyczka_nie_jest_spłacona*Pożyczka_jest_spłacona,Kwota_odsetek,""), "")</f>
        <v>255.93545109416257</v>
      </c>
      <c r="H348" s="3">
        <f ca="1">IFERROR(IF(Pożyczka_nie_jest_spłacona*Pożyczka_jest_spłacona,Saldo_końcowe,""), "")</f>
        <v>40913.865104018245</v>
      </c>
    </row>
    <row r="349" spans="2:8" x14ac:dyDescent="0.15">
      <c r="B349" s="4">
        <f ca="1">IFERROR(IF(Pożyczka_nie_jest_spłacona*Pożyczka_jest_spłacona,Numer_spłaty,""), "")</f>
        <v>341</v>
      </c>
      <c r="C349" s="2">
        <f ca="1">IFERROR(IF(Pożyczka_nie_jest_spłacona*Pożyczka_jest_spłacona,Data_spłaty,""), "")</f>
        <v>55721</v>
      </c>
      <c r="D349" s="3">
        <f ca="1">IFERROR(IF(Pożyczka_nie_jest_spłacona*Pożyczka_jest_spłacona,Wartość_pożyczki,""), "")</f>
        <v>40913.865104018245</v>
      </c>
      <c r="E349" s="3">
        <f ca="1">IFERROR(IF(Pożyczka_nie_jest_spłacona*Pożyczka_jest_spłacona,Miesięczna_spłata,""), "")</f>
        <v>2176.4554674291244</v>
      </c>
      <c r="F349" s="3">
        <f ca="1">IFERROR(IF(Pożyczka_nie_jest_spłacona*Pożyczka_jest_spłacona,Kapitał,""), "")</f>
        <v>1931.9951234325633</v>
      </c>
      <c r="G349" s="3">
        <f ca="1">IFERROR(IF(Pożyczka_nie_jest_spłacona*Pożyczka_jest_spłacona,Kwota_odsetek,""), "")</f>
        <v>244.46034399656114</v>
      </c>
      <c r="H349" s="3">
        <f ca="1">IFERROR(IF(Pożyczka_nie_jest_spłacona*Pożyczka_jest_spłacona,Saldo_końcowe,""), "")</f>
        <v>38981.869980585296</v>
      </c>
    </row>
    <row r="350" spans="2:8" x14ac:dyDescent="0.15">
      <c r="B350" s="4">
        <f ca="1">IFERROR(IF(Pożyczka_nie_jest_spłacona*Pożyczka_jest_spłacona,Numer_spłaty,""), "")</f>
        <v>342</v>
      </c>
      <c r="C350" s="2">
        <f ca="1">IFERROR(IF(Pożyczka_nie_jest_spłacona*Pożyczka_jest_spłacona,Data_spłaty,""), "")</f>
        <v>55752</v>
      </c>
      <c r="D350" s="3">
        <f ca="1">IFERROR(IF(Pożyczka_nie_jest_spłacona*Pożyczka_jest_spłacona,Wartość_pożyczki,""), "")</f>
        <v>38981.869980585296</v>
      </c>
      <c r="E350" s="3">
        <f ca="1">IFERROR(IF(Pożyczka_nie_jest_spłacona*Pożyczka_jest_spłacona,Miesięczna_spłata,""), "")</f>
        <v>2176.4554674291244</v>
      </c>
      <c r="F350" s="3">
        <f ca="1">IFERROR(IF(Pożyczka_nie_jest_spłacona*Pożyczka_jest_spłacona,Kapitał,""), "")</f>
        <v>1943.5387942950731</v>
      </c>
      <c r="G350" s="3">
        <f ca="1">IFERROR(IF(Pożyczka_nie_jest_spłacona*Pożyczka_jest_spłacona,Kwota_odsetek,""), "")</f>
        <v>232.91667313405162</v>
      </c>
      <c r="H350" s="3">
        <f ca="1">IFERROR(IF(Pożyczka_nie_jest_spłacona*Pożyczka_jest_spłacona,Saldo_końcowe,""), "")</f>
        <v>37038.331186290365</v>
      </c>
    </row>
    <row r="351" spans="2:8" x14ac:dyDescent="0.15">
      <c r="B351" s="4">
        <f ca="1">IFERROR(IF(Pożyczka_nie_jest_spłacona*Pożyczka_jest_spłacona,Numer_spłaty,""), "")</f>
        <v>343</v>
      </c>
      <c r="C351" s="2">
        <f ca="1">IFERROR(IF(Pożyczka_nie_jest_spłacona*Pożyczka_jest_spłacona,Data_spłaty,""), "")</f>
        <v>55783</v>
      </c>
      <c r="D351" s="3">
        <f ca="1">IFERROR(IF(Pożyczka_nie_jest_spłacona*Pożyczka_jest_spłacona,Wartość_pożyczki,""), "")</f>
        <v>37038.331186290365</v>
      </c>
      <c r="E351" s="3">
        <f ca="1">IFERROR(IF(Pożyczka_nie_jest_spłacona*Pożyczka_jest_spłacona,Miesięczna_spłata,""), "")</f>
        <v>2176.4554674291244</v>
      </c>
      <c r="F351" s="3">
        <f ca="1">IFERROR(IF(Pożyczka_nie_jest_spłacona*Pożyczka_jest_spłacona,Kapitał,""), "")</f>
        <v>1955.1514385909859</v>
      </c>
      <c r="G351" s="3">
        <f ca="1">IFERROR(IF(Pożyczka_nie_jest_spłacona*Pożyczka_jest_spłacona,Kwota_odsetek,""), "")</f>
        <v>221.30402883813855</v>
      </c>
      <c r="H351" s="3">
        <f ca="1">IFERROR(IF(Pożyczka_nie_jest_spłacona*Pożyczka_jest_spłacona,Saldo_końcowe,""), "")</f>
        <v>35083.179747699294</v>
      </c>
    </row>
    <row r="352" spans="2:8" x14ac:dyDescent="0.15">
      <c r="B352" s="4">
        <f ca="1">IFERROR(IF(Pożyczka_nie_jest_spłacona*Pożyczka_jest_spłacona,Numer_spłaty,""), "")</f>
        <v>344</v>
      </c>
      <c r="C352" s="2">
        <f ca="1">IFERROR(IF(Pożyczka_nie_jest_spłacona*Pożyczka_jest_spłacona,Data_spłaty,""), "")</f>
        <v>55813</v>
      </c>
      <c r="D352" s="3">
        <f ca="1">IFERROR(IF(Pożyczka_nie_jest_spłacona*Pożyczka_jest_spłacona,Wartość_pożyczki,""), "")</f>
        <v>35083.179747699294</v>
      </c>
      <c r="E352" s="3">
        <f ca="1">IFERROR(IF(Pożyczka_nie_jest_spłacona*Pożyczka_jest_spłacona,Miesięczna_spłata,""), "")</f>
        <v>2176.4554674291244</v>
      </c>
      <c r="F352" s="3">
        <f ca="1">IFERROR(IF(Pożyczka_nie_jest_spłacona*Pożyczka_jest_spłacona,Kapitał,""), "")</f>
        <v>1966.8334684365673</v>
      </c>
      <c r="G352" s="3">
        <f ca="1">IFERROR(IF(Pożyczka_nie_jest_spłacona*Pożyczka_jest_spłacona,Kwota_odsetek,""), "")</f>
        <v>209.62199899255742</v>
      </c>
      <c r="H352" s="3">
        <f ca="1">IFERROR(IF(Pożyczka_nie_jest_spłacona*Pożyczka_jest_spłacona,Saldo_końcowe,""), "")</f>
        <v>33116.346279262565</v>
      </c>
    </row>
    <row r="353" spans="2:8" x14ac:dyDescent="0.15">
      <c r="B353" s="4">
        <f ca="1">IFERROR(IF(Pożyczka_nie_jest_spłacona*Pożyczka_jest_spłacona,Numer_spłaty,""), "")</f>
        <v>345</v>
      </c>
      <c r="C353" s="2">
        <f ca="1">IFERROR(IF(Pożyczka_nie_jest_spłacona*Pożyczka_jest_spłacona,Data_spłaty,""), "")</f>
        <v>55844</v>
      </c>
      <c r="D353" s="3">
        <f ca="1">IFERROR(IF(Pożyczka_nie_jest_spłacona*Pożyczka_jest_spłacona,Wartość_pożyczki,""), "")</f>
        <v>33116.346279262565</v>
      </c>
      <c r="E353" s="3">
        <f ca="1">IFERROR(IF(Pożyczka_nie_jest_spłacona*Pożyczka_jest_spłacona,Miesięczna_spłata,""), "")</f>
        <v>2176.4554674291244</v>
      </c>
      <c r="F353" s="3">
        <f ca="1">IFERROR(IF(Pożyczka_nie_jest_spłacona*Pożyczka_jest_spłacona,Kapitał,""), "")</f>
        <v>1978.5852984104754</v>
      </c>
      <c r="G353" s="3">
        <f ca="1">IFERROR(IF(Pożyczka_nie_jest_spłacona*Pożyczka_jest_spłacona,Kwota_odsetek,""), "")</f>
        <v>197.87016901864891</v>
      </c>
      <c r="H353" s="3">
        <f ca="1">IFERROR(IF(Pożyczka_nie_jest_spłacona*Pożyczka_jest_spłacona,Saldo_końcowe,""), "")</f>
        <v>31137.760980851483</v>
      </c>
    </row>
    <row r="354" spans="2:8" x14ac:dyDescent="0.15">
      <c r="B354" s="4">
        <f ca="1">IFERROR(IF(Pożyczka_nie_jest_spłacona*Pożyczka_jest_spłacona,Numer_spłaty,""), "")</f>
        <v>346</v>
      </c>
      <c r="C354" s="2">
        <f ca="1">IFERROR(IF(Pożyczka_nie_jest_spłacona*Pożyczka_jest_spłacona,Data_spłaty,""), "")</f>
        <v>55874</v>
      </c>
      <c r="D354" s="3">
        <f ca="1">IFERROR(IF(Pożyczka_nie_jest_spłacona*Pożyczka_jest_spłacona,Wartość_pożyczki,""), "")</f>
        <v>31137.760980851483</v>
      </c>
      <c r="E354" s="3">
        <f ca="1">IFERROR(IF(Pożyczka_nie_jest_spłacona*Pożyczka_jest_spłacona,Miesięczna_spłata,""), "")</f>
        <v>2176.4554674291244</v>
      </c>
      <c r="F354" s="3">
        <f ca="1">IFERROR(IF(Pożyczka_nie_jest_spłacona*Pożyczka_jest_spłacona,Kapitał,""), "")</f>
        <v>1990.4073455684781</v>
      </c>
      <c r="G354" s="3">
        <f ca="1">IFERROR(IF(Pożyczka_nie_jest_spłacona*Pożyczka_jest_spłacona,Kwota_odsetek,""), "")</f>
        <v>186.04812186064632</v>
      </c>
      <c r="H354" s="3">
        <f ca="1">IFERROR(IF(Pożyczka_nie_jest_spłacona*Pożyczka_jest_spłacona,Saldo_końcowe,""), "")</f>
        <v>29147.353635283653</v>
      </c>
    </row>
    <row r="355" spans="2:8" x14ac:dyDescent="0.15">
      <c r="B355" s="4">
        <f ca="1">IFERROR(IF(Pożyczka_nie_jest_spłacona*Pożyczka_jest_spłacona,Numer_spłaty,""), "")</f>
        <v>347</v>
      </c>
      <c r="C355" s="2">
        <f ca="1">IFERROR(IF(Pożyczka_nie_jest_spłacona*Pożyczka_jest_spłacona,Data_spłaty,""), "")</f>
        <v>55905</v>
      </c>
      <c r="D355" s="3">
        <f ca="1">IFERROR(IF(Pożyczka_nie_jest_spłacona*Pożyczka_jest_spłacona,Wartość_pożyczki,""), "")</f>
        <v>29147.353635283653</v>
      </c>
      <c r="E355" s="3">
        <f ca="1">IFERROR(IF(Pożyczka_nie_jest_spłacona*Pożyczka_jest_spłacona,Miesięczna_spłata,""), "")</f>
        <v>2176.4554674291244</v>
      </c>
      <c r="F355" s="3">
        <f ca="1">IFERROR(IF(Pożyczka_nie_jest_spłacona*Pożyczka_jest_spłacona,Kapitał,""), "")</f>
        <v>2002.3000294582498</v>
      </c>
      <c r="G355" s="3">
        <f ca="1">IFERROR(IF(Pożyczka_nie_jest_spłacona*Pożyczka_jest_spłacona,Kwota_odsetek,""), "")</f>
        <v>174.15543797087469</v>
      </c>
      <c r="H355" s="3">
        <f ca="1">IFERROR(IF(Pożyczka_nie_jest_spłacona*Pożyczka_jest_spłacona,Saldo_końcowe,""), "")</f>
        <v>27145.053605825175</v>
      </c>
    </row>
    <row r="356" spans="2:8" x14ac:dyDescent="0.15">
      <c r="B356" s="4">
        <f ca="1">IFERROR(IF(Pożyczka_nie_jest_spłacona*Pożyczka_jest_spłacona,Numer_spłaty,""), "")</f>
        <v>348</v>
      </c>
      <c r="C356" s="2">
        <f ca="1">IFERROR(IF(Pożyczka_nie_jest_spłacona*Pożyczka_jest_spłacona,Data_spłaty,""), "")</f>
        <v>55936</v>
      </c>
      <c r="D356" s="3">
        <f ca="1">IFERROR(IF(Pożyczka_nie_jest_spłacona*Pożyczka_jest_spłacona,Wartość_pożyczki,""), "")</f>
        <v>27145.053605825175</v>
      </c>
      <c r="E356" s="3">
        <f ca="1">IFERROR(IF(Pożyczka_nie_jest_spłacona*Pożyczka_jest_spłacona,Miesięczna_spłata,""), "")</f>
        <v>2176.4554674291244</v>
      </c>
      <c r="F356" s="3">
        <f ca="1">IFERROR(IF(Pożyczka_nie_jest_spłacona*Pożyczka_jest_spłacona,Kapitał,""), "")</f>
        <v>2014.263772134263</v>
      </c>
      <c r="G356" s="3">
        <f ca="1">IFERROR(IF(Pożyczka_nie_jest_spłacona*Pożyczka_jest_spłacona,Kwota_odsetek,""), "")</f>
        <v>162.19169529486163</v>
      </c>
      <c r="H356" s="3">
        <f ca="1">IFERROR(IF(Pożyczka_nie_jest_spłacona*Pożyczka_jest_spłacona,Saldo_końcowe,""), "")</f>
        <v>25130.789833690505</v>
      </c>
    </row>
    <row r="357" spans="2:8" x14ac:dyDescent="0.15">
      <c r="B357" s="4">
        <f ca="1">IFERROR(IF(Pożyczka_nie_jest_spłacona*Pożyczka_jest_spłacona,Numer_spłaty,""), "")</f>
        <v>349</v>
      </c>
      <c r="C357" s="2">
        <f ca="1">IFERROR(IF(Pożyczka_nie_jest_spłacona*Pożyczka_jest_spłacona,Data_spłaty,""), "")</f>
        <v>55964</v>
      </c>
      <c r="D357" s="3">
        <f ca="1">IFERROR(IF(Pożyczka_nie_jest_spłacona*Pożyczka_jest_spłacona,Wartość_pożyczki,""), "")</f>
        <v>25130.789833690505</v>
      </c>
      <c r="E357" s="3">
        <f ca="1">IFERROR(IF(Pożyczka_nie_jest_spłacona*Pożyczka_jest_spłacona,Miesięczna_spłata,""), "")</f>
        <v>2176.4554674291244</v>
      </c>
      <c r="F357" s="3">
        <f ca="1">IFERROR(IF(Pożyczka_nie_jest_spłacona*Pożyczka_jest_spłacona,Kapitał,""), "")</f>
        <v>2026.2989981727653</v>
      </c>
      <c r="G357" s="3">
        <f ca="1">IFERROR(IF(Pożyczka_nie_jest_spłacona*Pożyczka_jest_spłacona,Kwota_odsetek,""), "")</f>
        <v>150.15646925635937</v>
      </c>
      <c r="H357" s="3">
        <f ca="1">IFERROR(IF(Pożyczka_nie_jest_spłacona*Pożyczka_jest_spłacona,Saldo_końcowe,""), "")</f>
        <v>23104.490835518111</v>
      </c>
    </row>
    <row r="358" spans="2:8" x14ac:dyDescent="0.15">
      <c r="B358" s="4">
        <f ca="1">IFERROR(IF(Pożyczka_nie_jest_spłacona*Pożyczka_jest_spłacona,Numer_spłaty,""), "")</f>
        <v>350</v>
      </c>
      <c r="C358" s="2">
        <f ca="1">IFERROR(IF(Pożyczka_nie_jest_spłacona*Pożyczka_jest_spłacona,Data_spłaty,""), "")</f>
        <v>55995</v>
      </c>
      <c r="D358" s="3">
        <f ca="1">IFERROR(IF(Pożyczka_nie_jest_spłacona*Pożyczka_jest_spłacona,Wartość_pożyczki,""), "")</f>
        <v>23104.490835518111</v>
      </c>
      <c r="E358" s="3">
        <f ca="1">IFERROR(IF(Pożyczka_nie_jest_spłacona*Pożyczka_jest_spłacona,Miesięczna_spłata,""), "")</f>
        <v>2176.4554674291244</v>
      </c>
      <c r="F358" s="3">
        <f ca="1">IFERROR(IF(Pożyczka_nie_jest_spłacona*Pożyczka_jest_spłacona,Kapitał,""), "")</f>
        <v>2038.4061346868475</v>
      </c>
      <c r="G358" s="3">
        <f ca="1">IFERROR(IF(Pożyczka_nie_jest_spłacona*Pożyczka_jest_spłacona,Kwota_odsetek,""), "")</f>
        <v>138.04933274227716</v>
      </c>
      <c r="H358" s="3">
        <f ca="1">IFERROR(IF(Pożyczka_nie_jest_spłacona*Pożyczka_jest_spłacona,Saldo_końcowe,""), "")</f>
        <v>21066.084700831212</v>
      </c>
    </row>
    <row r="359" spans="2:8" x14ac:dyDescent="0.15">
      <c r="B359" s="4">
        <f ca="1">IFERROR(IF(Pożyczka_nie_jest_spłacona*Pożyczka_jest_spłacona,Numer_spłaty,""), "")</f>
        <v>351</v>
      </c>
      <c r="C359" s="2">
        <f ca="1">IFERROR(IF(Pożyczka_nie_jest_spłacona*Pożyczka_jest_spłacona,Data_spłaty,""), "")</f>
        <v>56025</v>
      </c>
      <c r="D359" s="3">
        <f ca="1">IFERROR(IF(Pożyczka_nie_jest_spłacona*Pożyczka_jest_spłacona,Wartość_pożyczki,""), "")</f>
        <v>21066.084700831212</v>
      </c>
      <c r="E359" s="3">
        <f ca="1">IFERROR(IF(Pożyczka_nie_jest_spłacona*Pożyczka_jest_spłacona,Miesięczna_spłata,""), "")</f>
        <v>2176.4554674291244</v>
      </c>
      <c r="F359" s="3">
        <f ca="1">IFERROR(IF(Pożyczka_nie_jest_spłacona*Pożyczka_jest_spłacona,Kapitał,""), "")</f>
        <v>2050.5856113416012</v>
      </c>
      <c r="G359" s="3">
        <f ca="1">IFERROR(IF(Pożyczka_nie_jest_spłacona*Pożyczka_jest_spłacona,Kwota_odsetek,""), "")</f>
        <v>125.86985608752323</v>
      </c>
      <c r="H359" s="3">
        <f ca="1">IFERROR(IF(Pożyczka_nie_jest_spłacona*Pożyczka_jest_spłacona,Saldo_końcowe,""), "")</f>
        <v>19015.499089489225</v>
      </c>
    </row>
    <row r="360" spans="2:8" x14ac:dyDescent="0.15">
      <c r="B360" s="4">
        <f ca="1">IFERROR(IF(Pożyczka_nie_jest_spłacona*Pożyczka_jest_spłacona,Numer_spłaty,""), "")</f>
        <v>352</v>
      </c>
      <c r="C360" s="2">
        <f ca="1">IFERROR(IF(Pożyczka_nie_jest_spłacona*Pożyczka_jest_spłacona,Data_spłaty,""), "")</f>
        <v>56056</v>
      </c>
      <c r="D360" s="3">
        <f ca="1">IFERROR(IF(Pożyczka_nie_jest_spłacona*Pożyczka_jest_spłacona,Wartość_pożyczki,""), "")</f>
        <v>19015.499089489225</v>
      </c>
      <c r="E360" s="3">
        <f ca="1">IFERROR(IF(Pożyczka_nie_jest_spłacona*Pożyczka_jest_spłacona,Miesięczna_spłata,""), "")</f>
        <v>2176.4554674291244</v>
      </c>
      <c r="F360" s="3">
        <f ca="1">IFERROR(IF(Pożyczka_nie_jest_spłacona*Pożyczka_jest_spłacona,Kapitał,""), "")</f>
        <v>2062.8378603693673</v>
      </c>
      <c r="G360" s="3">
        <f ca="1">IFERROR(IF(Pożyczka_nie_jest_spłacona*Pożyczka_jest_spłacona,Kwota_odsetek,""), "")</f>
        <v>113.61760705975715</v>
      </c>
      <c r="H360" s="3">
        <f ca="1">IFERROR(IF(Pożyczka_nie_jest_spłacona*Pożyczka_jest_spłacona,Saldo_końcowe,""), "")</f>
        <v>16952.661229120102</v>
      </c>
    </row>
    <row r="361" spans="2:8" x14ac:dyDescent="0.15">
      <c r="B361" s="4">
        <f ca="1">IFERROR(IF(Pożyczka_nie_jest_spłacona*Pożyczka_jest_spłacona,Numer_spłaty,""), "")</f>
        <v>353</v>
      </c>
      <c r="C361" s="2">
        <f ca="1">IFERROR(IF(Pożyczka_nie_jest_spłacona*Pożyczka_jest_spłacona,Data_spłaty,""), "")</f>
        <v>56086</v>
      </c>
      <c r="D361" s="3">
        <f ca="1">IFERROR(IF(Pożyczka_nie_jest_spłacona*Pożyczka_jest_spłacona,Wartość_pożyczki,""), "")</f>
        <v>16952.661229120102</v>
      </c>
      <c r="E361" s="3">
        <f ca="1">IFERROR(IF(Pożyczka_nie_jest_spłacona*Pożyczka_jest_spłacona,Miesięczna_spłata,""), "")</f>
        <v>2176.4554674291244</v>
      </c>
      <c r="F361" s="3">
        <f ca="1">IFERROR(IF(Pożyczka_nie_jest_spłacona*Pożyczka_jest_spłacona,Kapitał,""), "")</f>
        <v>2075.163316585074</v>
      </c>
      <c r="G361" s="3">
        <f ca="1">IFERROR(IF(Pożyczka_nie_jest_spłacona*Pożyczka_jest_spłacona,Kwota_odsetek,""), "")</f>
        <v>101.29215084405017</v>
      </c>
      <c r="H361" s="3">
        <f ca="1">IFERROR(IF(Pożyczka_nie_jest_spłacona*Pożyczka_jest_spłacona,Saldo_końcowe,""), "")</f>
        <v>14877.497912534513</v>
      </c>
    </row>
    <row r="362" spans="2:8" x14ac:dyDescent="0.15">
      <c r="B362" s="4">
        <f ca="1">IFERROR(IF(Pożyczka_nie_jest_spłacona*Pożyczka_jest_spłacona,Numer_spłaty,""), "")</f>
        <v>354</v>
      </c>
      <c r="C362" s="2">
        <f ca="1">IFERROR(IF(Pożyczka_nie_jest_spłacona*Pożyczka_jest_spłacona,Data_spłaty,""), "")</f>
        <v>56117</v>
      </c>
      <c r="D362" s="3">
        <f ca="1">IFERROR(IF(Pożyczka_nie_jest_spłacona*Pożyczka_jest_spłacona,Wartość_pożyczki,""), "")</f>
        <v>14877.497912534513</v>
      </c>
      <c r="E362" s="3">
        <f ca="1">IFERROR(IF(Pożyczka_nie_jest_spłacona*Pożyczka_jest_spłacona,Miesięczna_spłata,""), "")</f>
        <v>2176.4554674291244</v>
      </c>
      <c r="F362" s="3">
        <f ca="1">IFERROR(IF(Pożyczka_nie_jest_spłacona*Pożyczka_jest_spłacona,Kapitał,""), "")</f>
        <v>2087.5624174016702</v>
      </c>
      <c r="G362" s="3">
        <f ca="1">IFERROR(IF(Pożyczka_nie_jest_spłacona*Pożyczka_jest_spłacona,Kwota_odsetek,""), "")</f>
        <v>88.89305002745435</v>
      </c>
      <c r="H362" s="3">
        <f ca="1">IFERROR(IF(Pożyczka_nie_jest_spłacona*Pożyczka_jest_spłacona,Saldo_końcowe,""), "")</f>
        <v>12789.93549513258</v>
      </c>
    </row>
    <row r="363" spans="2:8" x14ac:dyDescent="0.15">
      <c r="B363" s="4">
        <f ca="1">IFERROR(IF(Pożyczka_nie_jest_spłacona*Pożyczka_jest_spłacona,Numer_spłaty,""), "")</f>
        <v>355</v>
      </c>
      <c r="C363" s="2">
        <f ca="1">IFERROR(IF(Pożyczka_nie_jest_spłacona*Pożyczka_jest_spłacona,Data_spłaty,""), "")</f>
        <v>56148</v>
      </c>
      <c r="D363" s="3">
        <f ca="1">IFERROR(IF(Pożyczka_nie_jest_spłacona*Pożyczka_jest_spłacona,Wartość_pożyczki,""), "")</f>
        <v>12789.93549513258</v>
      </c>
      <c r="E363" s="3">
        <f ca="1">IFERROR(IF(Pożyczka_nie_jest_spłacona*Pożyczka_jest_spłacona,Miesięczna_spłata,""), "")</f>
        <v>2176.4554674291244</v>
      </c>
      <c r="F363" s="3">
        <f ca="1">IFERROR(IF(Pożyczka_nie_jest_spłacona*Pożyczka_jest_spłacona,Kapitał,""), "")</f>
        <v>2100.0356028456449</v>
      </c>
      <c r="G363" s="3">
        <f ca="1">IFERROR(IF(Pożyczka_nie_jest_spłacona*Pożyczka_jest_spłacona,Kwota_odsetek,""), "")</f>
        <v>76.419864583479367</v>
      </c>
      <c r="H363" s="3">
        <f ca="1">IFERROR(IF(Pożyczka_nie_jest_spłacona*Pożyczka_jest_spłacona,Saldo_końcowe,""), "")</f>
        <v>10689.899892286863</v>
      </c>
    </row>
    <row r="364" spans="2:8" x14ac:dyDescent="0.15">
      <c r="B364" s="4">
        <f ca="1">IFERROR(IF(Pożyczka_nie_jest_spłacona*Pożyczka_jest_spłacona,Numer_spłaty,""), "")</f>
        <v>356</v>
      </c>
      <c r="C364" s="2">
        <f ca="1">IFERROR(IF(Pożyczka_nie_jest_spłacona*Pożyczka_jest_spłacona,Data_spłaty,""), "")</f>
        <v>56178</v>
      </c>
      <c r="D364" s="3">
        <f ca="1">IFERROR(IF(Pożyczka_nie_jest_spłacona*Pożyczka_jest_spłacona,Wartość_pożyczki,""), "")</f>
        <v>10689.899892286863</v>
      </c>
      <c r="E364" s="3">
        <f ca="1">IFERROR(IF(Pożyczka_nie_jest_spłacona*Pożyczka_jest_spłacona,Miesięczna_spłata,""), "")</f>
        <v>2176.4554674291244</v>
      </c>
      <c r="F364" s="3">
        <f ca="1">IFERROR(IF(Pożyczka_nie_jest_spłacona*Pożyczka_jest_spłacona,Kapitał,""), "")</f>
        <v>2112.5833155726477</v>
      </c>
      <c r="G364" s="3">
        <f ca="1">IFERROR(IF(Pożyczka_nie_jest_spłacona*Pożyczka_jest_spłacona,Kwota_odsetek,""), "")</f>
        <v>63.872151856476634</v>
      </c>
      <c r="H364" s="3">
        <f ca="1">IFERROR(IF(Pożyczka_nie_jest_spłacona*Pożyczka_jest_spłacona,Saldo_końcowe,""), "")</f>
        <v>8577.3165767141618</v>
      </c>
    </row>
    <row r="365" spans="2:8" x14ac:dyDescent="0.15">
      <c r="B365" s="4">
        <f ca="1">IFERROR(IF(Pożyczka_nie_jest_spłacona*Pożyczka_jest_spłacona,Numer_spłaty,""), "")</f>
        <v>357</v>
      </c>
      <c r="C365" s="2">
        <f ca="1">IFERROR(IF(Pożyczka_nie_jest_spłacona*Pożyczka_jest_spłacona,Data_spłaty,""), "")</f>
        <v>56209</v>
      </c>
      <c r="D365" s="3">
        <f ca="1">IFERROR(IF(Pożyczka_nie_jest_spłacona*Pożyczka_jest_spłacona,Wartość_pożyczki,""), "")</f>
        <v>8577.3165767141618</v>
      </c>
      <c r="E365" s="3">
        <f ca="1">IFERROR(IF(Pożyczka_nie_jest_spłacona*Pożyczka_jest_spłacona,Miesięczna_spłata,""), "")</f>
        <v>2176.4554674291244</v>
      </c>
      <c r="F365" s="3">
        <f ca="1">IFERROR(IF(Pożyczka_nie_jest_spłacona*Pożyczka_jest_spłacona,Kapitał,""), "")</f>
        <v>2125.2060008831945</v>
      </c>
      <c r="G365" s="3">
        <f ca="1">IFERROR(IF(Pożyczka_nie_jest_spłacona*Pożyczka_jest_spłacona,Kwota_odsetek,""), "")</f>
        <v>51.249466545930055</v>
      </c>
      <c r="H365" s="3">
        <f ca="1">IFERROR(IF(Pożyczka_nie_jest_spłacona*Pożyczka_jest_spłacona,Saldo_końcowe,""), "")</f>
        <v>6452.1105758310296</v>
      </c>
    </row>
    <row r="366" spans="2:8" x14ac:dyDescent="0.15">
      <c r="B366" s="4">
        <f ca="1">IFERROR(IF(Pożyczka_nie_jest_spłacona*Pożyczka_jest_spłacona,Numer_spłaty,""), "")</f>
        <v>358</v>
      </c>
      <c r="C366" s="2">
        <f ca="1">IFERROR(IF(Pożyczka_nie_jest_spłacona*Pożyczka_jest_spłacona,Data_spłaty,""), "")</f>
        <v>56239</v>
      </c>
      <c r="D366" s="3">
        <f ca="1">IFERROR(IF(Pożyczka_nie_jest_spłacona*Pożyczka_jest_spłacona,Wartość_pożyczki,""), "")</f>
        <v>6452.1105758310296</v>
      </c>
      <c r="E366" s="3">
        <f ca="1">IFERROR(IF(Pożyczka_nie_jest_spłacona*Pożyczka_jest_spłacona,Miesięczna_spłata,""), "")</f>
        <v>2176.4554674291244</v>
      </c>
      <c r="F366" s="3">
        <f ca="1">IFERROR(IF(Pożyczka_nie_jest_spłacona*Pożyczka_jest_spłacona,Kapitał,""), "")</f>
        <v>2137.9041067384715</v>
      </c>
      <c r="G366" s="3">
        <f ca="1">IFERROR(IF(Pożyczka_nie_jest_spłacona*Pożyczka_jest_spłacona,Kwota_odsetek,""), "")</f>
        <v>38.551360690652977</v>
      </c>
      <c r="H366" s="3">
        <f ca="1">IFERROR(IF(Pożyczka_nie_jest_spłacona*Pożyczka_jest_spłacona,Saldo_końcowe,""), "")</f>
        <v>4314.2064690920524</v>
      </c>
    </row>
    <row r="367" spans="2:8" x14ac:dyDescent="0.15">
      <c r="B367" s="4">
        <f ca="1">IFERROR(IF(Pożyczka_nie_jest_spłacona*Pożyczka_jest_spłacona,Numer_spłaty,""), "")</f>
        <v>359</v>
      </c>
      <c r="C367" s="2">
        <f ca="1">IFERROR(IF(Pożyczka_nie_jest_spłacona*Pożyczka_jest_spłacona,Data_spłaty,""), "")</f>
        <v>56270</v>
      </c>
      <c r="D367" s="3">
        <f ca="1">IFERROR(IF(Pożyczka_nie_jest_spłacona*Pożyczka_jest_spłacona,Wartość_pożyczki,""), "")</f>
        <v>4314.2064690920524</v>
      </c>
      <c r="E367" s="3">
        <f ca="1">IFERROR(IF(Pożyczka_nie_jest_spłacona*Pożyczka_jest_spłacona,Miesięczna_spłata,""), "")</f>
        <v>2176.4554674291244</v>
      </c>
      <c r="F367" s="3">
        <f ca="1">IFERROR(IF(Pożyczka_nie_jest_spłacona*Pożyczka_jest_spłacona,Kapitał,""), "")</f>
        <v>2150.678083776234</v>
      </c>
      <c r="G367" s="3">
        <f ca="1">IFERROR(IF(Pożyczka_nie_jest_spłacona*Pożyczka_jest_spłacona,Kwota_odsetek,""), "")</f>
        <v>25.77738365289061</v>
      </c>
      <c r="H367" s="3">
        <f ca="1">IFERROR(IF(Pożyczka_nie_jest_spłacona*Pożyczka_jest_spłacona,Saldo_końcowe,""), "")</f>
        <v>2163.5283853160217</v>
      </c>
    </row>
    <row r="368" spans="2:8" x14ac:dyDescent="0.15">
      <c r="B368" s="4">
        <f ca="1">IFERROR(IF(Pożyczka_nie_jest_spłacona*Pożyczka_jest_spłacona,Numer_spłaty,""), "")</f>
        <v>360</v>
      </c>
      <c r="C368" s="2">
        <f ca="1">IFERROR(IF(Pożyczka_nie_jest_spłacona*Pożyczka_jest_spłacona,Data_spłaty,""), "")</f>
        <v>56301</v>
      </c>
      <c r="D368" s="3">
        <f ca="1">IFERROR(IF(Pożyczka_nie_jest_spłacona*Pożyczka_jest_spłacona,Wartość_pożyczki,""), "")</f>
        <v>2163.5283853160217</v>
      </c>
      <c r="E368" s="3">
        <f ca="1">IFERROR(IF(Pożyczka_nie_jest_spłacona*Pożyczka_jest_spłacona,Miesięczna_spłata,""), "")</f>
        <v>2176.4554674291244</v>
      </c>
      <c r="F368" s="3">
        <f ca="1">IFERROR(IF(Pożyczka_nie_jest_spłacona*Pożyczka_jest_spłacona,Kapitał,""), "")</f>
        <v>2163.528385326797</v>
      </c>
      <c r="G368" s="3">
        <f ca="1">IFERROR(IF(Pożyczka_nie_jest_spłacona*Pożyczka_jest_spłacona,Kwota_odsetek,""), "")</f>
        <v>12.927082102327612</v>
      </c>
      <c r="H368" s="3">
        <f ca="1">IFERROR(IF(Pożyczka_nie_jest_spłacona*Pożyczka_jest_spłacona,Saldo_końcowe,""), "")</f>
        <v>-1.0710209608078003E-8</v>
      </c>
    </row>
  </sheetData>
  <mergeCells count="8">
    <mergeCell ref="B3:C3"/>
    <mergeCell ref="B4:C4"/>
    <mergeCell ref="B5:C5"/>
    <mergeCell ref="B6:C6"/>
    <mergeCell ref="F3:G3"/>
    <mergeCell ref="F4:G4"/>
    <mergeCell ref="F5:G5"/>
    <mergeCell ref="F6:G6"/>
  </mergeCells>
  <phoneticPr fontId="0" type="noConversion"/>
  <conditionalFormatting sqref="B9:B368">
    <cfRule type="expression" dxfId="8" priority="4" stopIfTrue="1">
      <formula>NOT(Pożyczka_nie_jest_spłacona)</formula>
    </cfRule>
    <cfRule type="expression" dxfId="7" priority="5" stopIfTrue="1">
      <formula>IF(ROW(B9)=Ostatni_wiersz,TRUE,FALSE)</formula>
    </cfRule>
  </conditionalFormatting>
  <conditionalFormatting sqref="B9:H368">
    <cfRule type="expression" dxfId="6" priority="1">
      <formula>$B9=""</formula>
    </cfRule>
  </conditionalFormatting>
  <conditionalFormatting sqref="C9:G368">
    <cfRule type="expression" dxfId="5" priority="3" stopIfTrue="1">
      <formula>IF(ROW(C9)=Ostatni_wiersz,TRUE,FALSE)</formula>
    </cfRule>
    <cfRule type="expression" dxfId="4" priority="2" stopIfTrue="1">
      <formula>NOT(Pożyczka_nie_jest_spłacona)</formula>
    </cfRule>
  </conditionalFormatting>
  <conditionalFormatting sqref="H9:H368">
    <cfRule type="expression" dxfId="3" priority="6" stopIfTrue="1">
      <formula>NOT(Pożyczka_nie_jest_spłacona)</formula>
    </cfRule>
    <cfRule type="expression" dxfId="2" priority="7" stopIfTrue="1">
      <formula>IF(ROW(H9)=Ostatni_wiersz,TRUE,FALSE)</formula>
    </cfRule>
  </conditionalFormatting>
  <dataValidations count="27">
    <dataValidation allowBlank="1" showInputMessage="1" showErrorMessage="1" prompt="Za pomocą tego arkusza kalkulatora pożyczki utwórz harmonogram spłat pożyczki. Suma odsetek i suma spłat są obliczane automatycznie" sqref="A1" xr:uid="{00000000-0002-0000-0000-000000000000}"/>
    <dataValidation allowBlank="1" showInputMessage="1" showErrorMessage="1" prompt="W tej komórce znajduje się tytuł tego arkusza. Wprowadź wartości pożyczki w komórkach od D3 do D6. Podsumowanie pożyczki w komórkach od H3 do H6 i zawartość tabeli pożyczki są automatycznie aktualizowane" sqref="B1" xr:uid="{00000000-0002-0000-0000-000001000000}"/>
    <dataValidation allowBlank="1" showInputMessage="1" showErrorMessage="1" prompt="Wprowadź wartości pożyczki w komórkach od D3 do D6 dla każdego opisu w komórkach poniżej. Podsumowanie pożyczki w komórkach od H3 do H6 i zawartość tabeli pożyczki są automatycznie aktualizowane" sqref="B2" xr:uid="{00000000-0002-0000-0000-000002000000}"/>
    <dataValidation allowBlank="1" showInputMessage="1" showErrorMessage="1" prompt="Podsumowanie pożyczki jest aktualizowane automatycznie w komórkach poniżej" sqref="F2" xr:uid="{00000000-0002-0000-0000-000003000000}"/>
    <dataValidation allowBlank="1" showInputMessage="1" showErrorMessage="1" prompt="W tej komórce wprowadź kwotę pożyczki" sqref="D3" xr:uid="{00000000-0002-0000-0000-000004000000}"/>
    <dataValidation allowBlank="1" showInputMessage="1" showErrorMessage="1" prompt="W komórce z prawej strony wprowadź kwotę pożyczki" sqref="B3:C3" xr:uid="{00000000-0002-0000-0000-000005000000}"/>
    <dataValidation allowBlank="1" showInputMessage="1" showErrorMessage="1" prompt="W tej komórce wprowadź oprocentowanie roczne" sqref="D4" xr:uid="{00000000-0002-0000-0000-000006000000}"/>
    <dataValidation allowBlank="1" showInputMessage="1" showErrorMessage="1" prompt="W komórce z prawej strony wprowadź oprocentowanie roczne" sqref="B4:C4" xr:uid="{00000000-0002-0000-0000-000007000000}"/>
    <dataValidation allowBlank="1" showInputMessage="1" showErrorMessage="1" prompt="W tej komórce wprowadź okres pożyczki w latach" sqref="D5" xr:uid="{00000000-0002-0000-0000-000008000000}"/>
    <dataValidation allowBlank="1" showInputMessage="1" showErrorMessage="1" prompt="W komórce z prawej strony wprowadź okres pożyczki w latach" sqref="B5:C5" xr:uid="{00000000-0002-0000-0000-000009000000}"/>
    <dataValidation allowBlank="1" showInputMessage="1" showErrorMessage="1" prompt="W tej komórce wprowadź datę rozpoczęcia pożyczki" sqref="D6" xr:uid="{00000000-0002-0000-0000-00000A000000}"/>
    <dataValidation allowBlank="1" showInputMessage="1" showErrorMessage="1" prompt="W komórce z prawej strony wprowadź datę rozpoczęcia pożyczki" sqref="B6:C6" xr:uid="{00000000-0002-0000-0000-00000B000000}"/>
    <dataValidation allowBlank="1" showInputMessage="1" showErrorMessage="1" prompt="W tej komórce miesięczna spłata jest obliczana automatycznie" sqref="H3" xr:uid="{00000000-0002-0000-0000-00000C000000}"/>
    <dataValidation allowBlank="1" showInputMessage="1" showErrorMessage="1" prompt="W komórce z prawej strony miesięczna spłata jest obliczana automatycznie" sqref="F3:G3" xr:uid="{00000000-0002-0000-0000-00000D000000}"/>
    <dataValidation allowBlank="1" showInputMessage="1" showErrorMessage="1" prompt="W komórce z prawej strony liczba spłat jest obliczana automatycznie" sqref="F4:G4" xr:uid="{00000000-0002-0000-0000-00000E000000}"/>
    <dataValidation allowBlank="1" showInputMessage="1" showErrorMessage="1" prompt="W komórce z prawej strony suma odsetek jest obliczana automatycznie" sqref="F5:G5" xr:uid="{00000000-0002-0000-0000-00000F000000}"/>
    <dataValidation allowBlank="1" showInputMessage="1" showErrorMessage="1" prompt="W komórce z prawej strony jest automatycznie obliczany całkowity koszt pożyczki" sqref="F6:G6" xr:uid="{00000000-0002-0000-0000-000010000000}"/>
    <dataValidation allowBlank="1" showInputMessage="1" showErrorMessage="1" prompt="W tej komórce jest automatycznie obliczany całkowity koszt pożyczki" sqref="H6" xr:uid="{00000000-0002-0000-0000-000011000000}"/>
    <dataValidation allowBlank="1" showInputMessage="1" showErrorMessage="1" prompt="W tej komórce suma odsetek jest obliczana automatycznie" sqref="H5" xr:uid="{00000000-0002-0000-0000-000012000000}"/>
    <dataValidation allowBlank="1" showInputMessage="1" showErrorMessage="1" prompt="W tej komórce jest automatycznie obliczana liczba spłat" sqref="H4" xr:uid="{00000000-0002-0000-0000-000013000000}"/>
    <dataValidation allowBlank="1" showInputMessage="1" showErrorMessage="1" prompt="W tej kolumnie pod tym nagłówkiem jest automatycznie aktualizowany numer spłaty" sqref="B8" xr:uid="{00000000-0002-0000-0000-000014000000}"/>
    <dataValidation allowBlank="1" showInputMessage="1" showErrorMessage="1" prompt="W tej kolumnie pod tym nagłówkiem jest automatycznie aktualizowana data spłaty" sqref="C8" xr:uid="{00000000-0002-0000-0000-000015000000}"/>
    <dataValidation allowBlank="1" showInputMessage="1" showErrorMessage="1" prompt="W tej kolumnie pod tym nagłówkiem jest automatycznie obliczane saldo początkowe" sqref="D8" xr:uid="{00000000-0002-0000-0000-000016000000}"/>
    <dataValidation allowBlank="1" showInputMessage="1" showErrorMessage="1" prompt="W tej kolumnie pod tym nagłówkiem jest automatycznie obliczana kwota spłaty" sqref="E8" xr:uid="{00000000-0002-0000-0000-000017000000}"/>
    <dataValidation allowBlank="1" showInputMessage="1" showErrorMessage="1" prompt="W tej kolumnie pod tym nagłówkiem jest automatycznie aktualizowana kwota kapitału" sqref="F8" xr:uid="{00000000-0002-0000-0000-000018000000}"/>
    <dataValidation allowBlank="1" showInputMessage="1" showErrorMessage="1" prompt="W tej kolumnie pod tym nagłówkiem jest automatycznie aktualizowana kwota odsetek" sqref="G8" xr:uid="{00000000-0002-0000-0000-000019000000}"/>
    <dataValidation allowBlank="1" showInputMessage="1" showErrorMessage="1" prompt="W tej kolumnie pod tym nagłówkiem jest automatycznie aktualizowane saldo końcowe" sqref="H8" xr:uid="{00000000-0002-0000-0000-00001A000000}"/>
  </dataValidations>
  <printOptions horizontalCentered="1"/>
  <pageMargins left="0.4" right="0.4" top="0.4" bottom="0.4" header="0.3" footer="0.3"/>
  <pageSetup paperSize="9" scale="86" fitToHeight="0" orientation="portrait" r:id="rId1"/>
  <headerFooter differentFirst="1">
    <oddFooter>Page &amp;P of &amp;N</oddFooter>
  </headerFooter>
  <ignoredErrors>
    <ignoredError sqref="H3 B352 B9:B351 B353:B368 C9:C368 D9:D368 E9:E368 F9:F368 G9:G368 H9:H368 H5:H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TM03986985</Template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11</vt:i4>
      </vt:variant>
    </vt:vector>
  </HeadingPairs>
  <TitlesOfParts>
    <vt:vector size="12" baseType="lpstr">
      <vt:lpstr>Harmonogram spłaty - wzór</vt:lpstr>
      <vt:lpstr>Całkowity_koszt_pożyczki</vt:lpstr>
      <vt:lpstr>Data_rozpoczęcia_pożyczki</vt:lpstr>
      <vt:lpstr>Kwota_pożyczki</vt:lpstr>
      <vt:lpstr>Lata_pożyczki</vt:lpstr>
      <vt:lpstr>Liczba_spłat</vt:lpstr>
      <vt:lpstr>Oprocentowanie</vt:lpstr>
      <vt:lpstr>Region_tytułu_wiersza_2..H6</vt:lpstr>
      <vt:lpstr>Suma_odsetek</vt:lpstr>
      <vt:lpstr>Tytuł_kolumny_1</vt:lpstr>
      <vt:lpstr>Tytuł_wiersza_region1...D6</vt:lpstr>
      <vt:lpstr>'Harmonogram spłaty - wzór'!Tytuły_wydruku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Ewelina Zajączkowska</dc:creator>
  <cp:lastModifiedBy>Ewelina Zajączkowska</cp:lastModifiedBy>
  <dcterms:created xsi:type="dcterms:W3CDTF">2017-05-01T06:18:23Z</dcterms:created>
  <dcterms:modified xsi:type="dcterms:W3CDTF">2024-02-21T10:58:41Z</dcterms:modified>
  <cp:version/>
</cp:coreProperties>
</file>